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enjoh\Documents\Anwenderordner\PumpDrive\Feldbusmodule PD 2\"/>
    </mc:Choice>
  </mc:AlternateContent>
  <bookViews>
    <workbookView xWindow="120" yWindow="45" windowWidth="15600" windowHeight="11760"/>
  </bookViews>
  <sheets>
    <sheet name="Modbus Parameter" sheetId="2" r:id="rId1"/>
    <sheet name="Tabelle1" sheetId="1" r:id="rId2"/>
  </sheets>
  <calcPr calcId="162913"/>
</workbook>
</file>

<file path=xl/calcChain.xml><?xml version="1.0" encoding="utf-8"?>
<calcChain xmlns="http://schemas.openxmlformats.org/spreadsheetml/2006/main">
  <c r="A84" i="2" l="1"/>
  <c r="A85" i="2"/>
  <c r="A83" i="2"/>
  <c r="A80" i="2"/>
  <c r="A79" i="2"/>
  <c r="A78" i="2"/>
  <c r="A77" i="2"/>
  <c r="A76" i="2"/>
  <c r="L15" i="2"/>
  <c r="A15" i="2" s="1"/>
  <c r="L16" i="2"/>
  <c r="A16" i="2" s="1"/>
  <c r="L17" i="2"/>
  <c r="A17" i="2" s="1"/>
  <c r="A69" i="2"/>
  <c r="A70" i="2"/>
  <c r="A71" i="2"/>
  <c r="A72" i="2"/>
  <c r="A67" i="2"/>
  <c r="L67" i="2"/>
  <c r="L69" i="2"/>
  <c r="L70" i="2"/>
  <c r="L71" i="2"/>
  <c r="L72" i="2"/>
  <c r="A4" i="2" l="1"/>
  <c r="A6" i="2"/>
  <c r="A8" i="2"/>
  <c r="A9" i="2"/>
  <c r="A10" i="2"/>
  <c r="A11" i="2"/>
  <c r="A12" i="2"/>
  <c r="A13" i="2"/>
  <c r="A14" i="2"/>
  <c r="A19" i="2"/>
  <c r="A20" i="2"/>
  <c r="A21" i="2"/>
  <c r="A22" i="2"/>
  <c r="A23" i="2"/>
  <c r="A24" i="2"/>
  <c r="A25" i="2"/>
  <c r="A26" i="2"/>
  <c r="A28" i="2"/>
  <c r="A29" i="2"/>
  <c r="A34" i="2"/>
  <c r="A35" i="2"/>
  <c r="A37" i="2"/>
  <c r="A39" i="2"/>
  <c r="A41" i="2"/>
  <c r="A42" i="2"/>
  <c r="A44" i="2"/>
  <c r="A45" i="2"/>
  <c r="A46" i="2"/>
  <c r="A47" i="2"/>
  <c r="A48" i="2"/>
  <c r="A49" i="2"/>
  <c r="A50" i="2"/>
  <c r="A51" i="2"/>
  <c r="A52" i="2"/>
  <c r="A53" i="2"/>
  <c r="A54" i="2"/>
  <c r="A56" i="2"/>
  <c r="A57" i="2"/>
  <c r="A58" i="2"/>
  <c r="A59" i="2"/>
  <c r="A60" i="2"/>
  <c r="A61" i="2"/>
  <c r="A62" i="2"/>
  <c r="A63" i="2"/>
  <c r="A64" i="2"/>
  <c r="A66" i="2"/>
  <c r="A3" i="2"/>
  <c r="L27" i="2" l="1"/>
  <c r="B28" i="2" s="1"/>
  <c r="L28" i="2" s="1"/>
  <c r="B29" i="2" s="1"/>
  <c r="L29" i="2" s="1"/>
  <c r="L30" i="2" s="1"/>
  <c r="L19" i="2"/>
  <c r="B20" i="2" s="1"/>
  <c r="L20" i="2" s="1"/>
  <c r="B21" i="2" s="1"/>
  <c r="L21" i="2" s="1"/>
  <c r="B22" i="2" s="1"/>
  <c r="L22" i="2" s="1"/>
  <c r="B23" i="2" s="1"/>
  <c r="L23" i="2" s="1"/>
  <c r="B24" i="2" s="1"/>
  <c r="L24" i="2" s="1"/>
  <c r="B25" i="2" s="1"/>
  <c r="L25" i="2" s="1"/>
  <c r="B26" i="2" s="1"/>
  <c r="L26" i="2" s="1"/>
  <c r="L18" i="2"/>
  <c r="L8" i="2"/>
  <c r="B9" i="2" s="1"/>
  <c r="L9" i="2" s="1"/>
  <c r="B10" i="2" s="1"/>
  <c r="L10" i="2" s="1"/>
  <c r="B11" i="2" s="1"/>
  <c r="L11" i="2" s="1"/>
  <c r="B12" i="2" s="1"/>
  <c r="L12" i="2" s="1"/>
  <c r="B13" i="2" s="1"/>
  <c r="L13" i="2" s="1"/>
  <c r="B14" i="2" s="1"/>
  <c r="L14" i="2" s="1"/>
  <c r="L3" i="2"/>
  <c r="B4" i="2" s="1"/>
  <c r="L4" i="2" s="1"/>
  <c r="B5" i="2" s="1"/>
  <c r="L5" i="2" s="1"/>
  <c r="B6" i="2" s="1"/>
  <c r="L6" i="2" s="1"/>
  <c r="B34" i="2" l="1"/>
  <c r="L34" i="2" s="1"/>
  <c r="B35" i="2" s="1"/>
  <c r="L35" i="2" s="1"/>
  <c r="B36" i="2" s="1"/>
  <c r="L36" i="2" s="1"/>
  <c r="B37" i="2" s="1"/>
  <c r="L37" i="2" s="1"/>
  <c r="B38" i="2" s="1"/>
  <c r="L38" i="2" s="1"/>
  <c r="B39" i="2" s="1"/>
  <c r="L39" i="2" s="1"/>
  <c r="B40" i="2" s="1"/>
  <c r="L40" i="2" s="1"/>
  <c r="B41" i="2" s="1"/>
  <c r="L41" i="2" s="1"/>
  <c r="B42" i="2" s="1"/>
  <c r="L42" i="2" s="1"/>
  <c r="B43" i="2" s="1"/>
  <c r="L43" i="2" s="1"/>
  <c r="B44" i="2" s="1"/>
  <c r="L44" i="2" s="1"/>
  <c r="B45" i="2" s="1"/>
  <c r="L45" i="2" s="1"/>
  <c r="B46" i="2" s="1"/>
  <c r="L46" i="2" s="1"/>
  <c r="B47" i="2" s="1"/>
  <c r="L47" i="2" s="1"/>
  <c r="B48" i="2" s="1"/>
  <c r="L48" i="2" s="1"/>
  <c r="B49" i="2" s="1"/>
  <c r="L49" i="2" s="1"/>
  <c r="B50" i="2" s="1"/>
  <c r="L50" i="2" s="1"/>
  <c r="B51" i="2" s="1"/>
  <c r="L51" i="2" s="1"/>
  <c r="B52" i="2" s="1"/>
  <c r="L52" i="2" s="1"/>
  <c r="B53" i="2" s="1"/>
  <c r="L53" i="2" s="1"/>
  <c r="B54" i="2" s="1"/>
  <c r="L54" i="2" s="1"/>
  <c r="B55" i="2" s="1"/>
  <c r="L55" i="2" s="1"/>
  <c r="B56" i="2" s="1"/>
  <c r="L56" i="2" s="1"/>
  <c r="B57" i="2" s="1"/>
  <c r="L57" i="2" s="1"/>
  <c r="B58" i="2" s="1"/>
  <c r="L58" i="2" s="1"/>
  <c r="B59" i="2" s="1"/>
  <c r="L59" i="2" s="1"/>
  <c r="B60" i="2" s="1"/>
  <c r="L60" i="2" s="1"/>
  <c r="B61" i="2" s="1"/>
  <c r="L61" i="2" s="1"/>
  <c r="B62" i="2" s="1"/>
  <c r="L62" i="2" s="1"/>
  <c r="B63" i="2" s="1"/>
  <c r="L63" i="2" s="1"/>
  <c r="B64" i="2" s="1"/>
  <c r="L64" i="2" s="1"/>
  <c r="B65" i="2" s="1"/>
  <c r="L65" i="2" s="1"/>
  <c r="B66" i="2" s="1"/>
  <c r="L66" i="2" s="1"/>
  <c r="B67" i="2" s="1"/>
</calcChain>
</file>

<file path=xl/comments1.xml><?xml version="1.0" encoding="utf-8"?>
<comments xmlns="http://schemas.openxmlformats.org/spreadsheetml/2006/main">
  <authors>
    <author>Huenten, Johannes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</rPr>
          <t>Startadresse eingeben</t>
        </r>
      </text>
    </comment>
  </commentList>
</comments>
</file>

<file path=xl/sharedStrings.xml><?xml version="1.0" encoding="utf-8"?>
<sst xmlns="http://schemas.openxmlformats.org/spreadsheetml/2006/main" count="447" uniqueCount="189">
  <si>
    <t>Modbus Adresse</t>
  </si>
  <si>
    <t>Parametername</t>
  </si>
  <si>
    <t>Größe</t>
  </si>
  <si>
    <t>Datentyp</t>
  </si>
  <si>
    <t>Gruppe</t>
  </si>
  <si>
    <t>0000</t>
  </si>
  <si>
    <t>Modbus Status</t>
  </si>
  <si>
    <t>DWORD</t>
  </si>
  <si>
    <t>32-bit Bitfeld</t>
  </si>
  <si>
    <t>Status Anlage</t>
  </si>
  <si>
    <t>R</t>
  </si>
  <si>
    <t>Bit0: Verbindung Anlage OK
Bit1: Pumpe1 Online
Bit2: Pumpe2 Online
Bit3: Pumpe3 Online
Bit4: Pumpe4 Online
Bit5: Pumpe5 Online
Bit6: Pumpe6 Online</t>
  </si>
  <si>
    <t>Alarme der Anlage</t>
  </si>
  <si>
    <t xml:space="preserve">Bit0: Wassermangel
</t>
  </si>
  <si>
    <t>Reserved</t>
  </si>
  <si>
    <t>Warnungen der Anlage</t>
  </si>
  <si>
    <t>0008 - 00FE</t>
  </si>
  <si>
    <t>0020</t>
  </si>
  <si>
    <t>Anlage Start / Stopp</t>
  </si>
  <si>
    <t>Boolean</t>
  </si>
  <si>
    <t>Steuerung Anlage</t>
  </si>
  <si>
    <t>R / W</t>
  </si>
  <si>
    <t>Istwert Regler</t>
  </si>
  <si>
    <t>Float32</t>
  </si>
  <si>
    <t>Sollwert Regler</t>
  </si>
  <si>
    <t>Float33</t>
  </si>
  <si>
    <t>Steuerwert Steller</t>
  </si>
  <si>
    <t>Maximale Anzahl laufender Pumpen</t>
  </si>
  <si>
    <t>UINT32</t>
  </si>
  <si>
    <t xml:space="preserve">Steuerstelle        </t>
  </si>
  <si>
    <t>ENUM</t>
  </si>
  <si>
    <t xml:space="preserve">Istwertquelle        </t>
  </si>
  <si>
    <t>0040</t>
  </si>
  <si>
    <t>Saugdruck</t>
  </si>
  <si>
    <t>Prozessgröße Anlage</t>
  </si>
  <si>
    <t>Enddruck</t>
  </si>
  <si>
    <t>Differenzdruck</t>
  </si>
  <si>
    <t xml:space="preserve">Förderstrom     </t>
  </si>
  <si>
    <t xml:space="preserve">Niveau </t>
  </si>
  <si>
    <t>Temperatur</t>
  </si>
  <si>
    <t xml:space="preserve">Fließgeschwindigkeit des Mediums        </t>
  </si>
  <si>
    <t>Förderhöhe</t>
  </si>
  <si>
    <t xml:space="preserve">Pumpenwechsel sofort       </t>
  </si>
  <si>
    <t>Funktion Anlage</t>
  </si>
  <si>
    <t>W</t>
  </si>
  <si>
    <t>Rohrspülung sofort</t>
  </si>
  <si>
    <t>Status der Pumpe</t>
  </si>
  <si>
    <t>Status Pumpe</t>
  </si>
  <si>
    <t>Alarme der Pumpe</t>
  </si>
  <si>
    <t>Warnungen der Pumpe</t>
  </si>
  <si>
    <t>Informationen der Pumpe</t>
  </si>
  <si>
    <t xml:space="preserve">Bit0: Wartungsintervall Pumpe
Bit1: Antrieb gesperrt
</t>
  </si>
  <si>
    <t>Betriebsart der Pumpe</t>
  </si>
  <si>
    <t>Steuerung Pumpe</t>
  </si>
  <si>
    <t xml:space="preserve">Stellwert Hand   </t>
  </si>
  <si>
    <t xml:space="preserve">Drehzahl </t>
  </si>
  <si>
    <t>Prozessgröße Pumpe</t>
  </si>
  <si>
    <t xml:space="preserve">Leistungsaufnahme Motor     </t>
  </si>
  <si>
    <t xml:space="preserve">Leistungsaufnahme Pumpe    </t>
  </si>
  <si>
    <t>Leistungsaufnahme Aggregat</t>
  </si>
  <si>
    <t xml:space="preserve">Motorstrom     </t>
  </si>
  <si>
    <t xml:space="preserve">Motorspannung      </t>
  </si>
  <si>
    <t xml:space="preserve">Ausgangsfrequenz        </t>
  </si>
  <si>
    <t xml:space="preserve">Zwischenkreisspannung        </t>
  </si>
  <si>
    <t>Kühlkörpertemperatur</t>
  </si>
  <si>
    <t>Platinentemperatur</t>
  </si>
  <si>
    <t xml:space="preserve">Motordrehmoment        </t>
  </si>
  <si>
    <t xml:space="preserve">Saugdruck Pumpe       </t>
  </si>
  <si>
    <t xml:space="preserve">Enddruck Pumpe       </t>
  </si>
  <si>
    <t xml:space="preserve">Differenzdruck Pumpe       </t>
  </si>
  <si>
    <t xml:space="preserve">Förderstrom Pumpe       </t>
  </si>
  <si>
    <t xml:space="preserve">kWh-Zähler  </t>
  </si>
  <si>
    <t xml:space="preserve">Betriebsstunden Frequenzumrichter    </t>
  </si>
  <si>
    <t xml:space="preserve">Betriebsstunden Pumpe       </t>
  </si>
  <si>
    <t>Anzahl Einschaltvorgänge</t>
  </si>
  <si>
    <t>Zeit bis zum Serviceintervall</t>
  </si>
  <si>
    <t xml:space="preserve">Funktionslauf sofort       </t>
  </si>
  <si>
    <t>Funktion Pumpe</t>
  </si>
  <si>
    <t xml:space="preserve">Bit0: Thermische Motorschutz
Bit1: Überspannung
Bit2: Unterspannung
Bit3: Phasenausfall motorseitig
Bit4: Kurzschluss
Bit5: Hardwarefehler
Bit6: Kühlkörpertemperatur hoch
Bit7: Platinentemperatur hoch
Bit8: Überstrom
Bit9: Bremswiderstand
Bit10: Dynamischer Überlastschutz
Bit11: Firmwareupdate notwendig
Bit12: Trockenlauf
Bit13: Trockenlauf (extern)
Bit14: Hydraulische Blockade
Bit15: keine Hauptsteuerung
Bit16: Keine passenden Motordaten vorhanden
Bit17: Keine Motordaten verfügbar
Bit18: Fehler AMA
Bit19: CtrlBoard Power Off
Bit20: 24V Unterspannung
Bit21: Hardware Test HMI nicht bestanden
Bit22: Hardware Test IO nicht bestanden
Bit23: Externer Alarm
</t>
  </si>
  <si>
    <t xml:space="preserve">Bit0: Dynamischer Überlastschutz
Bit1: Überspannung
Bit2: Unterspannung
Bit3: Resonanzbereich
Bit4: Kabelbruch
Bit5: Ausfall Istwert
Bit6: Hydraulische Blockade
Bit7: Teillast
Bit8: Überlast
Bit9: Kühlkörpertemperatur hoch
Bit10: Platinentemperatur hoch
Bit11: Strom hoch
Bit12: Strom niedrig
Bit13: Überwachung Drehzahl
Bit14: Frequenz hoch 
Bit15: Frequenz niedrig 
Bit16: Leistung hoch
Bit17: Leistung niedrig
Bit18: Eingeschränkte Stopprampe
Bit19: 24V Überlast
Bit20: PumpMeter Kommunikation
Bit21: Grundeinstellung geladen
Bit22: Externer Alarm
</t>
  </si>
  <si>
    <t>0050 - 005E</t>
  </si>
  <si>
    <t>1: Aus
2: Hand
3: Auto</t>
  </si>
  <si>
    <t>Meldungen zurücksetzen</t>
  </si>
  <si>
    <t>0144 - 014F</t>
  </si>
  <si>
    <t>0150</t>
  </si>
  <si>
    <t>Status Digitaleingänge</t>
  </si>
  <si>
    <t>0152</t>
  </si>
  <si>
    <t>Wert Analogeingang 1</t>
  </si>
  <si>
    <t>0154</t>
  </si>
  <si>
    <t>Wert Analogeingang 2</t>
  </si>
  <si>
    <t>0156</t>
  </si>
  <si>
    <t>Wert Analogeingang 3</t>
  </si>
  <si>
    <t>0158 - 01FF</t>
  </si>
  <si>
    <t>0200</t>
  </si>
  <si>
    <t>Status Pumpe 2</t>
  </si>
  <si>
    <t>0330</t>
  </si>
  <si>
    <t>Differenzdruck Pumpe 3</t>
  </si>
  <si>
    <t>0614</t>
  </si>
  <si>
    <t>Drehzahl Pumpe 6</t>
  </si>
  <si>
    <t>0064-006E</t>
  </si>
  <si>
    <t>002E</t>
  </si>
  <si>
    <t>Istwert Regler Prozent</t>
  </si>
  <si>
    <t>0030</t>
  </si>
  <si>
    <t>Sollwert Regler Prozent</t>
  </si>
  <si>
    <t>0032</t>
  </si>
  <si>
    <t>Steuerwert Steller Prozent</t>
  </si>
  <si>
    <t>0034-003E</t>
  </si>
  <si>
    <t>Menünummer</t>
  </si>
  <si>
    <t>Einheit</t>
  </si>
  <si>
    <t>Zugriffsrecht</t>
  </si>
  <si>
    <t>Bedeutung</t>
  </si>
  <si>
    <t>Grundeinheit der gewählten Regelart</t>
  </si>
  <si>
    <t>Drehzahl</t>
  </si>
  <si>
    <t>Grundeinheit Druck</t>
  </si>
  <si>
    <t>Grundeinheit Förderstrom</t>
  </si>
  <si>
    <t>Grundeinheit Niveau</t>
  </si>
  <si>
    <t>Grundeinheit Temperatur</t>
  </si>
  <si>
    <t>Geschwindigkeit</t>
  </si>
  <si>
    <t>Höhe</t>
  </si>
  <si>
    <t>1-3-1</t>
  </si>
  <si>
    <t>1-2-3-1</t>
  </si>
  <si>
    <t>1-3-2</t>
  </si>
  <si>
    <t>1-3-3</t>
  </si>
  <si>
    <t>3-7-2</t>
  </si>
  <si>
    <t>3-6-2</t>
  </si>
  <si>
    <t>3-6-3</t>
  </si>
  <si>
    <t>Prozent</t>
  </si>
  <si>
    <t>1-2-3-2</t>
  </si>
  <si>
    <t>1-2-3-3</t>
  </si>
  <si>
    <t>1-2-3-4</t>
  </si>
  <si>
    <t>1-2-3-5</t>
  </si>
  <si>
    <t>1-2-3-6</t>
  </si>
  <si>
    <t>1-2-3-7</t>
  </si>
  <si>
    <t>1-2-3-8</t>
  </si>
  <si>
    <t>1-2-3-9</t>
  </si>
  <si>
    <t>1-3-5</t>
  </si>
  <si>
    <t>1-3-6</t>
  </si>
  <si>
    <t>1-3-8</t>
  </si>
  <si>
    <t>1-3-4</t>
  </si>
  <si>
    <t>1-2-1-1</t>
  </si>
  <si>
    <t>1-2-1-2</t>
  </si>
  <si>
    <t>1-2-1-3</t>
  </si>
  <si>
    <t>1-2-1-4</t>
  </si>
  <si>
    <t>1-2-1-5</t>
  </si>
  <si>
    <t>1-2-1-6</t>
  </si>
  <si>
    <t>1-2-1-7</t>
  </si>
  <si>
    <t>1-2-1-8</t>
  </si>
  <si>
    <t>1-2-1-9</t>
  </si>
  <si>
    <t>1-2-1-10</t>
  </si>
  <si>
    <t>1-2-1-11</t>
  </si>
  <si>
    <t>Grundeinheit Leistung</t>
  </si>
  <si>
    <t>Ampere</t>
  </si>
  <si>
    <t>Volt</t>
  </si>
  <si>
    <t>Hz</t>
  </si>
  <si>
    <t>Nm</t>
  </si>
  <si>
    <t>1-2-2-1</t>
  </si>
  <si>
    <t>1-2-2-2</t>
  </si>
  <si>
    <t>1-2-2-3</t>
  </si>
  <si>
    <t>1-2-2-4</t>
  </si>
  <si>
    <t>1-4-1-1</t>
  </si>
  <si>
    <t>1-4-2-1</t>
  </si>
  <si>
    <t>1-4-2-3</t>
  </si>
  <si>
    <t>1-4-2-5</t>
  </si>
  <si>
    <t>1-6-1</t>
  </si>
  <si>
    <t>kWh</t>
  </si>
  <si>
    <t>Stunden</t>
  </si>
  <si>
    <t>1-2-4-6</t>
  </si>
  <si>
    <t>1-2-4-1</t>
  </si>
  <si>
    <t>1-2-4-2</t>
  </si>
  <si>
    <t>1-2-4-3</t>
  </si>
  <si>
    <t>Pumpe 2</t>
  </si>
  <si>
    <t>Pumpe 3</t>
  </si>
  <si>
    <t>Pumpe 4</t>
  </si>
  <si>
    <t>Pumpe 5</t>
  </si>
  <si>
    <t>Pumpe 6</t>
  </si>
  <si>
    <t>Beispiele für Adressierung weiterer Pumpen</t>
  </si>
  <si>
    <t>Adressbereiche für weitere Pumpen</t>
  </si>
  <si>
    <t>0200 - 02FF</t>
  </si>
  <si>
    <t>Adressbereich der Anlage (0000 - 00FF)</t>
  </si>
  <si>
    <t>Adressbereich der Pumpe 1 (0100 - 01FF)</t>
  </si>
  <si>
    <t>0300 - 03FF</t>
  </si>
  <si>
    <t>0400 - 04FF</t>
  </si>
  <si>
    <t>0500 - 05FF</t>
  </si>
  <si>
    <t>0600 - 06FF</t>
  </si>
  <si>
    <t>1: Pumpe gestoppt
2: Pumpe läuft
3: Pumpe am Starten
4: Pumpe am Stoppen
5: Pumpe gestoppt und verriegelt
6: Pumpe läuft und verriegelt
7: Pumpe schläft</t>
  </si>
  <si>
    <t>Bit0: Überwachung Sollwert
Bit1: Überwachung Istwert
Bit2: Überwachung Förderstrom
Bit3: Überwachung Saugdruck
Bit4: Überwachung Enddruck
Bit5: Überwachung Differenzdruck
Bit6: Überwachung Temperatur
Bit7: Fließgeschwindigkeit niedrig
Bit8: Überlauf</t>
  </si>
  <si>
    <t>0: Lokal
1: Feldbus</t>
  </si>
  <si>
    <t>INT32</t>
  </si>
  <si>
    <t>Registernummer
Funktionscode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</si>
</sst>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1"/>
      <color indexed="55"/>
      <name val="Calibri"/>
      <family val="2"/>
    </font>
    <font>
      <sz val="11"/>
      <color indexed="14"/>
      <name val="Calibri"/>
      <family val="2"/>
    </font>
    <font>
      <b/>
      <sz val="11"/>
      <color indexed="55"/>
      <name val="Calibri"/>
      <family val="2"/>
    </font>
    <font>
      <b/>
      <sz val="11"/>
      <color indexed="44"/>
      <name val="Calibri"/>
      <family val="2"/>
    </font>
    <font>
      <sz val="10"/>
      <name val="Arial"/>
      <family val="2"/>
    </font>
    <font>
      <sz val="11"/>
      <color indexed="54"/>
      <name val="Calibri"/>
      <family val="2"/>
    </font>
    <font>
      <i/>
      <sz val="11"/>
      <color indexed="15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2"/>
      <name val="Calibri"/>
      <family val="2"/>
    </font>
    <font>
      <b/>
      <sz val="18"/>
      <color indexed="54"/>
      <name val="Cambria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45"/>
      <name val="Calibri"/>
      <family val="2"/>
    </font>
    <font>
      <b/>
      <sz val="11"/>
      <color indexed="14"/>
      <name val="Calibri"/>
      <family val="2"/>
    </font>
    <font>
      <sz val="8"/>
      <name val="Arial"/>
      <family val="2"/>
    </font>
    <font>
      <sz val="10"/>
      <color indexed="47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8.5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23">
    <fill>
      <patternFill patternType="none"/>
    </fill>
    <fill>
      <patternFill patternType="gray125"/>
    </fill>
    <fill>
      <patternFill patternType="solid">
        <fgColor indexed="14"/>
      </patternFill>
    </fill>
    <fill>
      <patternFill patternType="solid">
        <fgColor indexed="39"/>
      </patternFill>
    </fill>
    <fill>
      <patternFill patternType="solid">
        <fgColor indexed="18"/>
      </patternFill>
    </fill>
    <fill>
      <patternFill patternType="solid">
        <fgColor indexed="19"/>
      </patternFill>
    </fill>
    <fill>
      <patternFill patternType="solid">
        <fgColor indexed="21"/>
      </patternFill>
    </fill>
    <fill>
      <patternFill patternType="solid">
        <fgColor indexed="35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34"/>
      </patternFill>
    </fill>
    <fill>
      <patternFill patternType="solid">
        <fgColor indexed="37"/>
      </patternFill>
    </fill>
    <fill>
      <patternFill patternType="solid">
        <fgColor indexed="4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41"/>
      </top>
      <bottom style="double">
        <color indexed="41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double">
        <color indexed="44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2" borderId="1" applyNumberFormat="0" applyAlignment="0" applyProtection="0"/>
    <xf numFmtId="0" fontId="4" fillId="2" borderId="2" applyNumberFormat="0" applyAlignment="0" applyProtection="0"/>
    <xf numFmtId="0" fontId="6" fillId="3" borderId="2" applyNumberFormat="0" applyAlignment="0" applyProtection="0"/>
    <xf numFmtId="0" fontId="3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0" applyNumberFormat="0" applyBorder="0" applyAlignment="0" applyProtection="0"/>
    <xf numFmtId="0" fontId="9" fillId="7" borderId="0" applyNumberFormat="0" applyBorder="0" applyAlignment="0" applyProtection="0"/>
    <xf numFmtId="0" fontId="5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5" fillId="4" borderId="4" applyNumberFormat="0" applyFont="0" applyAlignment="0" applyProtection="0"/>
    <xf numFmtId="0" fontId="1" fillId="4" borderId="4" applyNumberFormat="0" applyFont="0" applyAlignment="0" applyProtection="0"/>
    <xf numFmtId="0" fontId="10" fillId="15" borderId="0" applyNumberFormat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9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8" borderId="0" applyNumberFormat="0" applyBorder="0" applyAlignment="0" applyProtection="0"/>
    <xf numFmtId="0" fontId="5" fillId="19" borderId="18" applyNumberFormat="0" applyFont="0" applyAlignment="0" applyProtection="0"/>
    <xf numFmtId="0" fontId="1" fillId="19" borderId="18" applyNumberFormat="0" applyFont="0" applyAlignment="0" applyProtection="0"/>
    <xf numFmtId="0" fontId="1" fillId="19" borderId="18" applyNumberFormat="0" applyFont="0" applyAlignment="0" applyProtection="0"/>
    <xf numFmtId="0" fontId="5" fillId="19" borderId="18" applyNumberFormat="0" applyFont="0" applyAlignment="0" applyProtection="0"/>
    <xf numFmtId="0" fontId="1" fillId="19" borderId="18" applyNumberFormat="0" applyFont="0" applyAlignment="0" applyProtection="0"/>
    <xf numFmtId="9" fontId="5" fillId="0" borderId="0" applyFont="0" applyFill="0" applyBorder="0" applyAlignment="0" applyProtection="0"/>
    <xf numFmtId="0" fontId="25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9" fillId="21" borderId="22" applyNumberFormat="0" applyAlignment="0" applyProtection="0"/>
  </cellStyleXfs>
  <cellXfs count="94">
    <xf numFmtId="0" fontId="0" fillId="0" borderId="0" xfId="0"/>
    <xf numFmtId="0" fontId="0" fillId="0" borderId="10" xfId="0" quotePrefix="1" applyBorder="1" applyAlignment="1">
      <alignment vertical="top"/>
    </xf>
    <xf numFmtId="49" fontId="0" fillId="0" borderId="11" xfId="0" applyNumberFormat="1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3" xfId="0" quotePrefix="1" applyBorder="1" applyAlignment="1">
      <alignment vertical="top"/>
    </xf>
    <xf numFmtId="0" fontId="0" fillId="0" borderId="0" xfId="0" applyFill="1" applyBorder="1" applyAlignment="1">
      <alignment vertical="top"/>
    </xf>
    <xf numFmtId="49" fontId="0" fillId="0" borderId="11" xfId="0" applyNumberForma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4" fillId="0" borderId="0" xfId="45" applyBorder="1" applyAlignment="1">
      <alignment vertical="top"/>
    </xf>
    <xf numFmtId="0" fontId="14" fillId="0" borderId="0" xfId="45" applyBorder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0" fillId="0" borderId="12" xfId="0" applyBorder="1" applyAlignment="1">
      <alignment vertical="top" wrapText="1"/>
    </xf>
    <xf numFmtId="49" fontId="0" fillId="0" borderId="0" xfId="0" applyNumberFormat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49" fontId="7" fillId="0" borderId="0" xfId="29" applyNumberFormat="1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13" xfId="40" applyBorder="1" applyAlignment="1">
      <alignment vertical="top"/>
    </xf>
    <xf numFmtId="49" fontId="5" fillId="0" borderId="0" xfId="40" applyNumberFormat="1" applyBorder="1" applyAlignment="1">
      <alignment vertical="top"/>
    </xf>
    <xf numFmtId="49" fontId="5" fillId="0" borderId="0" xfId="40" applyNumberFormat="1" applyBorder="1" applyAlignment="1">
      <alignment horizontal="center" vertical="top"/>
    </xf>
    <xf numFmtId="0" fontId="5" fillId="0" borderId="0" xfId="40" applyBorder="1" applyAlignment="1">
      <alignment vertical="top"/>
    </xf>
    <xf numFmtId="0" fontId="5" fillId="0" borderId="0" xfId="40" applyFill="1" applyBorder="1" applyAlignment="1">
      <alignment vertical="top"/>
    </xf>
    <xf numFmtId="0" fontId="5" fillId="0" borderId="0" xfId="40" applyFill="1" applyBorder="1" applyAlignment="1">
      <alignment vertical="top" wrapText="1"/>
    </xf>
    <xf numFmtId="0" fontId="5" fillId="0" borderId="13" xfId="40" quotePrefix="1" applyBorder="1" applyAlignment="1">
      <alignment vertical="top"/>
    </xf>
    <xf numFmtId="0" fontId="5" fillId="0" borderId="0" xfId="40" applyBorder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49" fontId="7" fillId="0" borderId="0" xfId="29" applyNumberFormat="1" applyFill="1" applyBorder="1" applyAlignment="1">
      <alignment vertical="top"/>
    </xf>
    <xf numFmtId="49" fontId="0" fillId="0" borderId="0" xfId="0" applyNumberFormat="1" applyBorder="1" applyAlignment="1">
      <alignment vertical="top" wrapText="1"/>
    </xf>
    <xf numFmtId="49" fontId="0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5" fillId="0" borderId="0" xfId="40" applyBorder="1" applyAlignment="1">
      <alignment horizontal="left" vertical="top"/>
    </xf>
    <xf numFmtId="0" fontId="5" fillId="0" borderId="0" xfId="40" applyBorder="1" applyAlignment="1">
      <alignment horizontal="left" vertical="top" wrapText="1"/>
    </xf>
    <xf numFmtId="49" fontId="5" fillId="0" borderId="0" xfId="40" applyNumberFormat="1" applyBorder="1" applyAlignment="1">
      <alignment horizontal="left" vertical="top"/>
    </xf>
    <xf numFmtId="0" fontId="5" fillId="0" borderId="0" xfId="40" applyBorder="1" applyAlignment="1">
      <alignment horizontal="center" vertical="top"/>
    </xf>
    <xf numFmtId="0" fontId="5" fillId="0" borderId="13" xfId="40" quotePrefix="1" applyFill="1" applyBorder="1" applyAlignment="1">
      <alignment vertical="top"/>
    </xf>
    <xf numFmtId="0" fontId="5" fillId="0" borderId="15" xfId="40" applyBorder="1" applyAlignment="1">
      <alignment vertical="top"/>
    </xf>
    <xf numFmtId="49" fontId="7" fillId="0" borderId="16" xfId="29" applyNumberFormat="1" applyBorder="1" applyAlignment="1">
      <alignment vertical="top"/>
    </xf>
    <xf numFmtId="49" fontId="5" fillId="0" borderId="16" xfId="40" applyNumberFormat="1" applyBorder="1" applyAlignment="1">
      <alignment horizontal="center" vertical="top"/>
    </xf>
    <xf numFmtId="0" fontId="5" fillId="0" borderId="16" xfId="40" applyBorder="1" applyAlignment="1">
      <alignment vertical="top"/>
    </xf>
    <xf numFmtId="0" fontId="5" fillId="0" borderId="16" xfId="40" applyBorder="1" applyAlignment="1">
      <alignment horizontal="left" vertical="top"/>
    </xf>
    <xf numFmtId="0" fontId="5" fillId="0" borderId="16" xfId="40" applyBorder="1" applyAlignment="1">
      <alignment horizontal="left" vertical="top" wrapText="1"/>
    </xf>
    <xf numFmtId="0" fontId="5" fillId="0" borderId="16" xfId="40" applyBorder="1" applyAlignment="1">
      <alignment vertical="top" wrapText="1"/>
    </xf>
    <xf numFmtId="49" fontId="5" fillId="0" borderId="10" xfId="40" applyNumberFormat="1" applyBorder="1" applyAlignment="1">
      <alignment vertical="top"/>
    </xf>
    <xf numFmtId="0" fontId="5" fillId="0" borderId="11" xfId="40" applyBorder="1" applyAlignment="1">
      <alignment vertical="top"/>
    </xf>
    <xf numFmtId="0" fontId="5" fillId="0" borderId="11" xfId="40" applyBorder="1" applyAlignment="1">
      <alignment vertical="top" wrapText="1"/>
    </xf>
    <xf numFmtId="0" fontId="5" fillId="0" borderId="12" xfId="40" applyBorder="1" applyAlignment="1">
      <alignment vertical="top"/>
    </xf>
    <xf numFmtId="49" fontId="5" fillId="0" borderId="13" xfId="40" applyNumberFormat="1" applyBorder="1" applyAlignment="1">
      <alignment vertical="top"/>
    </xf>
    <xf numFmtId="0" fontId="5" fillId="0" borderId="14" xfId="40" applyBorder="1" applyAlignment="1">
      <alignment vertical="top"/>
    </xf>
    <xf numFmtId="49" fontId="5" fillId="0" borderId="15" xfId="40" applyNumberFormat="1" applyBorder="1" applyAlignment="1">
      <alignment vertical="top"/>
    </xf>
    <xf numFmtId="0" fontId="5" fillId="0" borderId="17" xfId="40" applyBorder="1" applyAlignment="1">
      <alignment vertical="top"/>
    </xf>
    <xf numFmtId="49" fontId="5" fillId="0" borderId="0" xfId="40" applyNumberFormat="1" applyAlignment="1">
      <alignment vertical="top"/>
    </xf>
    <xf numFmtId="0" fontId="5" fillId="0" borderId="0" xfId="40" applyAlignment="1">
      <alignment vertical="top"/>
    </xf>
    <xf numFmtId="0" fontId="5" fillId="0" borderId="0" xfId="40" applyAlignment="1">
      <alignment vertical="top" wrapText="1"/>
    </xf>
    <xf numFmtId="0" fontId="0" fillId="0" borderId="10" xfId="0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0" fillId="0" borderId="11" xfId="0" applyFill="1" applyBorder="1" applyAlignment="1">
      <alignment vertical="top" wrapText="1"/>
    </xf>
    <xf numFmtId="0" fontId="0" fillId="0" borderId="12" xfId="0" applyBorder="1" applyAlignment="1">
      <alignment vertical="top"/>
    </xf>
    <xf numFmtId="0" fontId="5" fillId="0" borderId="14" xfId="40" applyBorder="1" applyAlignment="1">
      <alignment horizontal="center" vertical="top"/>
    </xf>
    <xf numFmtId="0" fontId="5" fillId="0" borderId="14" xfId="40" applyFill="1" applyBorder="1" applyAlignment="1">
      <alignment vertical="top"/>
    </xf>
    <xf numFmtId="0" fontId="5" fillId="0" borderId="17" xfId="40" applyBorder="1" applyAlignment="1">
      <alignment horizontal="center" vertical="top"/>
    </xf>
    <xf numFmtId="0" fontId="5" fillId="0" borderId="0" xfId="40" applyFont="1" applyBorder="1" applyAlignment="1">
      <alignment vertical="top"/>
    </xf>
    <xf numFmtId="0" fontId="5" fillId="0" borderId="0" xfId="40" applyFont="1" applyBorder="1" applyAlignment="1">
      <alignment vertical="top" wrapText="1"/>
    </xf>
    <xf numFmtId="49" fontId="5" fillId="0" borderId="10" xfId="40" applyNumberFormat="1" applyFont="1" applyBorder="1" applyAlignment="1">
      <alignment vertical="top"/>
    </xf>
    <xf numFmtId="0" fontId="5" fillId="0" borderId="11" xfId="40" applyFont="1" applyBorder="1" applyAlignment="1">
      <alignment vertical="top"/>
    </xf>
    <xf numFmtId="0" fontId="5" fillId="0" borderId="11" xfId="40" applyFont="1" applyBorder="1" applyAlignment="1">
      <alignment vertical="top" wrapText="1"/>
    </xf>
    <xf numFmtId="0" fontId="5" fillId="0" borderId="12" xfId="40" applyFont="1" applyBorder="1" applyAlignment="1">
      <alignment vertical="top"/>
    </xf>
    <xf numFmtId="49" fontId="5" fillId="0" borderId="13" xfId="40" applyNumberFormat="1" applyFont="1" applyBorder="1" applyAlignment="1">
      <alignment vertical="top"/>
    </xf>
    <xf numFmtId="0" fontId="5" fillId="0" borderId="14" xfId="40" applyFont="1" applyBorder="1" applyAlignment="1">
      <alignment vertical="top"/>
    </xf>
    <xf numFmtId="49" fontId="5" fillId="0" borderId="15" xfId="40" applyNumberFormat="1" applyFont="1" applyBorder="1" applyAlignment="1">
      <alignment vertical="top"/>
    </xf>
    <xf numFmtId="0" fontId="5" fillId="0" borderId="16" xfId="40" applyFont="1" applyBorder="1" applyAlignment="1">
      <alignment vertical="top"/>
    </xf>
    <xf numFmtId="0" fontId="5" fillId="0" borderId="16" xfId="40" applyFont="1" applyBorder="1" applyAlignment="1">
      <alignment vertical="top" wrapText="1"/>
    </xf>
    <xf numFmtId="0" fontId="5" fillId="0" borderId="17" xfId="40" applyFont="1" applyBorder="1" applyAlignment="1">
      <alignment vertical="top"/>
    </xf>
    <xf numFmtId="0" fontId="5" fillId="0" borderId="0" xfId="40" quotePrefix="1" applyBorder="1" applyAlignment="1">
      <alignment vertical="top"/>
    </xf>
    <xf numFmtId="0" fontId="5" fillId="0" borderId="15" xfId="40" quotePrefix="1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5" fillId="0" borderId="0" xfId="0" applyFont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0" fillId="22" borderId="0" xfId="0" applyFill="1" applyBorder="1" applyAlignment="1">
      <alignment vertical="top"/>
    </xf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 vertical="top"/>
    </xf>
  </cellXfs>
  <cellStyles count="6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rklärender Text 2" xfId="50"/>
    <cellStyle name="Gut" xfId="30" builtinId="26" customBuiltin="1"/>
    <cellStyle name="Gut 2" xfId="51"/>
    <cellStyle name="Hyperlink 2" xfId="52"/>
    <cellStyle name="Neutral" xfId="31" builtinId="28" customBuiltin="1"/>
    <cellStyle name="Neutral 2" xfId="53"/>
    <cellStyle name="Notiz" xfId="32" builtinId="10" customBuiltin="1"/>
    <cellStyle name="Notiz 2" xfId="33"/>
    <cellStyle name="Notiz 2 2" xfId="34"/>
    <cellStyle name="Notiz 2 2 2" xfId="56"/>
    <cellStyle name="Notiz 2 3" xfId="55"/>
    <cellStyle name="Notiz 3" xfId="35"/>
    <cellStyle name="Notiz 3 2" xfId="57"/>
    <cellStyle name="Notiz 4" xfId="36"/>
    <cellStyle name="Notiz 4 2" xfId="58"/>
    <cellStyle name="Notiz 5" xfId="54"/>
    <cellStyle name="Prozent 2" xfId="59"/>
    <cellStyle name="Schlecht" xfId="37" builtinId="27" customBuiltin="1"/>
    <cellStyle name="Schlecht 2" xfId="60"/>
    <cellStyle name="Standard" xfId="0" builtinId="0"/>
    <cellStyle name="Standard 2" xfId="38"/>
    <cellStyle name="Standard 2 2" xfId="39"/>
    <cellStyle name="Standard 2 2 2" xfId="62"/>
    <cellStyle name="Standard 2 3" xfId="61"/>
    <cellStyle name="Standard 3" xfId="40"/>
    <cellStyle name="Standard 4" xfId="41"/>
    <cellStyle name="Standard 4 2" xfId="63"/>
    <cellStyle name="Überschrift" xfId="42" builtinId="15" customBuiltin="1"/>
    <cellStyle name="Überschrift 1" xfId="43" builtinId="16" customBuiltin="1"/>
    <cellStyle name="Überschrift 1 2" xfId="64"/>
    <cellStyle name="Überschrift 2" xfId="44" builtinId="17" customBuiltin="1"/>
    <cellStyle name="Überschrift 2 2" xfId="65"/>
    <cellStyle name="Überschrift 3" xfId="45" builtinId="18" customBuiltin="1"/>
    <cellStyle name="Überschrift 3 2" xfId="66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  <cellStyle name="Zelle überprüfen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8"/>
  <sheetViews>
    <sheetView tabSelected="1" zoomScale="85" zoomScaleNormal="85" workbookViewId="0">
      <pane ySplit="2" topLeftCell="A3" activePane="bottomLeft" state="frozenSplit"/>
      <selection pane="bottomLeft" activeCell="D6" sqref="D6"/>
    </sheetView>
  </sheetViews>
  <sheetFormatPr baseColWidth="10" defaultColWidth="9.140625" defaultRowHeight="12.75" x14ac:dyDescent="0.2"/>
  <cols>
    <col min="1" max="1" width="20.28515625" style="19" customWidth="1"/>
    <col min="2" max="2" width="16" style="19" bestFit="1" customWidth="1"/>
    <col min="3" max="3" width="32.7109375" style="19" customWidth="1"/>
    <col min="4" max="4" width="13.28515625" style="19" customWidth="1"/>
    <col min="5" max="5" width="8.140625" style="19" bestFit="1" customWidth="1"/>
    <col min="6" max="6" width="11.28515625" style="19" bestFit="1" customWidth="1"/>
    <col min="7" max="7" width="17.28515625" style="36" customWidth="1"/>
    <col min="8" max="8" width="19.42578125" style="19" bestFit="1" customWidth="1"/>
    <col min="9" max="9" width="11.7109375" style="19" customWidth="1"/>
    <col min="10" max="10" width="32.42578125" style="19" customWidth="1"/>
    <col min="11" max="11" width="9.140625" style="19"/>
    <col min="12" max="12" width="9.140625" style="20" hidden="1" customWidth="1"/>
    <col min="13" max="16384" width="9.140625" style="19"/>
  </cols>
  <sheetData>
    <row r="1" spans="1:12" ht="25.5" x14ac:dyDescent="0.2">
      <c r="A1" s="36" t="s">
        <v>188</v>
      </c>
      <c r="B1" s="88" t="s">
        <v>178</v>
      </c>
    </row>
    <row r="2" spans="1:12" ht="15.75" thickBot="1" x14ac:dyDescent="0.25">
      <c r="A2" s="19">
        <v>40001</v>
      </c>
      <c r="B2" s="17" t="s">
        <v>0</v>
      </c>
      <c r="C2" s="17" t="s">
        <v>1</v>
      </c>
      <c r="D2" s="17" t="s">
        <v>107</v>
      </c>
      <c r="E2" s="17" t="s">
        <v>2</v>
      </c>
      <c r="F2" s="17" t="s">
        <v>3</v>
      </c>
      <c r="G2" s="18" t="s">
        <v>108</v>
      </c>
      <c r="H2" s="17" t="s">
        <v>4</v>
      </c>
      <c r="I2" s="17" t="s">
        <v>109</v>
      </c>
      <c r="J2" s="17" t="s">
        <v>110</v>
      </c>
    </row>
    <row r="3" spans="1:12" ht="89.25" x14ac:dyDescent="0.2">
      <c r="A3" s="19">
        <f>$A$2+L3</f>
        <v>40001</v>
      </c>
      <c r="B3" s="1" t="s">
        <v>5</v>
      </c>
      <c r="C3" s="2" t="s">
        <v>6</v>
      </c>
      <c r="D3" s="9"/>
      <c r="E3" s="3" t="s">
        <v>7</v>
      </c>
      <c r="F3" s="3" t="s">
        <v>8</v>
      </c>
      <c r="G3" s="14"/>
      <c r="H3" s="3" t="s">
        <v>9</v>
      </c>
      <c r="I3" s="10" t="s">
        <v>10</v>
      </c>
      <c r="J3" s="21" t="s">
        <v>11</v>
      </c>
      <c r="L3" s="20">
        <f t="shared" ref="L3:L30" si="0">HEX2DEC(RIGHT(B3,4))</f>
        <v>0</v>
      </c>
    </row>
    <row r="4" spans="1:12" ht="38.25" x14ac:dyDescent="0.2">
      <c r="A4" s="19">
        <f t="shared" ref="A4:A67" si="1">$A$2+L4</f>
        <v>40003</v>
      </c>
      <c r="B4" s="4" t="str">
        <f>DEC2HEX(L3+2, 4)</f>
        <v>0002</v>
      </c>
      <c r="C4" s="5" t="s">
        <v>12</v>
      </c>
      <c r="D4" s="22"/>
      <c r="E4" s="6" t="s">
        <v>7</v>
      </c>
      <c r="F4" s="6" t="s">
        <v>8</v>
      </c>
      <c r="G4" s="15"/>
      <c r="H4" s="6" t="s">
        <v>9</v>
      </c>
      <c r="I4" s="12" t="s">
        <v>10</v>
      </c>
      <c r="J4" s="23" t="s">
        <v>13</v>
      </c>
      <c r="L4" s="20">
        <f t="shared" si="0"/>
        <v>2</v>
      </c>
    </row>
    <row r="5" spans="1:12" ht="15" x14ac:dyDescent="0.2">
      <c r="B5" s="4" t="str">
        <f>DEC2HEX(L4+2, 4)</f>
        <v>0004</v>
      </c>
      <c r="C5" s="24" t="s">
        <v>14</v>
      </c>
      <c r="D5" s="22"/>
      <c r="E5" s="6"/>
      <c r="F5" s="6"/>
      <c r="G5" s="15"/>
      <c r="H5" s="6" t="s">
        <v>9</v>
      </c>
      <c r="I5" s="12"/>
      <c r="J5" s="23"/>
      <c r="L5" s="20">
        <f t="shared" si="0"/>
        <v>4</v>
      </c>
    </row>
    <row r="6" spans="1:12" ht="119.25" customHeight="1" x14ac:dyDescent="0.2">
      <c r="A6" s="19">
        <f t="shared" si="1"/>
        <v>40007</v>
      </c>
      <c r="B6" s="4" t="str">
        <f>DEC2HEX(L5+2, 4)</f>
        <v>0006</v>
      </c>
      <c r="C6" s="5" t="s">
        <v>15</v>
      </c>
      <c r="D6" s="22"/>
      <c r="E6" s="6" t="s">
        <v>7</v>
      </c>
      <c r="F6" s="6" t="s">
        <v>8</v>
      </c>
      <c r="G6" s="15"/>
      <c r="H6" s="6" t="s">
        <v>9</v>
      </c>
      <c r="I6" s="12" t="s">
        <v>10</v>
      </c>
      <c r="J6" s="90" t="s">
        <v>185</v>
      </c>
      <c r="L6" s="20">
        <f t="shared" si="0"/>
        <v>6</v>
      </c>
    </row>
    <row r="7" spans="1:12" ht="15" x14ac:dyDescent="0.2">
      <c r="B7" s="4" t="s">
        <v>16</v>
      </c>
      <c r="C7" s="24" t="s">
        <v>14</v>
      </c>
      <c r="D7" s="22"/>
      <c r="E7" s="6"/>
      <c r="F7" s="6"/>
      <c r="G7" s="15"/>
      <c r="H7" s="6" t="s">
        <v>9</v>
      </c>
      <c r="I7" s="12"/>
      <c r="J7" s="25"/>
    </row>
    <row r="8" spans="1:12" x14ac:dyDescent="0.2">
      <c r="A8" s="19">
        <f t="shared" si="1"/>
        <v>40033</v>
      </c>
      <c r="B8" s="7" t="s">
        <v>17</v>
      </c>
      <c r="C8" s="13" t="s">
        <v>18</v>
      </c>
      <c r="D8" s="22" t="s">
        <v>119</v>
      </c>
      <c r="E8" s="6" t="s">
        <v>7</v>
      </c>
      <c r="F8" s="8" t="s">
        <v>19</v>
      </c>
      <c r="G8" s="16"/>
      <c r="H8" s="6" t="s">
        <v>20</v>
      </c>
      <c r="I8" s="12" t="s">
        <v>21</v>
      </c>
      <c r="J8" s="25"/>
      <c r="L8" s="20">
        <f t="shared" si="0"/>
        <v>32</v>
      </c>
    </row>
    <row r="9" spans="1:12" ht="25.5" x14ac:dyDescent="0.2">
      <c r="A9" s="19">
        <f t="shared" si="1"/>
        <v>40035</v>
      </c>
      <c r="B9" s="4" t="str">
        <f t="shared" ref="B9:B14" si="2">DEC2HEX(L8+2, 4)</f>
        <v>0022</v>
      </c>
      <c r="C9" s="13" t="s">
        <v>22</v>
      </c>
      <c r="D9" s="22" t="s">
        <v>120</v>
      </c>
      <c r="E9" s="6" t="s">
        <v>7</v>
      </c>
      <c r="F9" s="8" t="s">
        <v>23</v>
      </c>
      <c r="G9" s="16" t="s">
        <v>111</v>
      </c>
      <c r="H9" s="6" t="s">
        <v>20</v>
      </c>
      <c r="I9" s="12" t="s">
        <v>21</v>
      </c>
      <c r="J9" s="25"/>
      <c r="L9" s="20">
        <f t="shared" si="0"/>
        <v>34</v>
      </c>
    </row>
    <row r="10" spans="1:12" ht="25.5" x14ac:dyDescent="0.2">
      <c r="A10" s="19">
        <f t="shared" si="1"/>
        <v>40037</v>
      </c>
      <c r="B10" s="4" t="str">
        <f t="shared" si="2"/>
        <v>0024</v>
      </c>
      <c r="C10" s="13" t="s">
        <v>24</v>
      </c>
      <c r="D10" s="22" t="s">
        <v>121</v>
      </c>
      <c r="E10" s="6" t="s">
        <v>7</v>
      </c>
      <c r="F10" s="8" t="s">
        <v>25</v>
      </c>
      <c r="G10" s="16" t="s">
        <v>111</v>
      </c>
      <c r="H10" s="6" t="s">
        <v>20</v>
      </c>
      <c r="I10" s="12" t="s">
        <v>21</v>
      </c>
      <c r="J10" s="25"/>
      <c r="L10" s="20">
        <f t="shared" si="0"/>
        <v>36</v>
      </c>
    </row>
    <row r="11" spans="1:12" x14ac:dyDescent="0.2">
      <c r="A11" s="19">
        <f t="shared" si="1"/>
        <v>40039</v>
      </c>
      <c r="B11" s="4" t="str">
        <f t="shared" si="2"/>
        <v>0026</v>
      </c>
      <c r="C11" s="13" t="s">
        <v>26</v>
      </c>
      <c r="D11" s="22" t="s">
        <v>122</v>
      </c>
      <c r="E11" s="6" t="s">
        <v>7</v>
      </c>
      <c r="F11" s="8" t="s">
        <v>23</v>
      </c>
      <c r="G11" s="16" t="s">
        <v>112</v>
      </c>
      <c r="H11" s="6" t="s">
        <v>20</v>
      </c>
      <c r="I11" s="12" t="s">
        <v>21</v>
      </c>
      <c r="J11" s="25"/>
      <c r="L11" s="20">
        <f t="shared" si="0"/>
        <v>38</v>
      </c>
    </row>
    <row r="12" spans="1:12" x14ac:dyDescent="0.2">
      <c r="A12" s="19">
        <f t="shared" si="1"/>
        <v>40041</v>
      </c>
      <c r="B12" s="4" t="str">
        <f t="shared" si="2"/>
        <v>0028</v>
      </c>
      <c r="C12" s="13" t="s">
        <v>27</v>
      </c>
      <c r="D12" s="22" t="s">
        <v>123</v>
      </c>
      <c r="E12" s="6" t="s">
        <v>7</v>
      </c>
      <c r="F12" s="91" t="s">
        <v>187</v>
      </c>
      <c r="G12" s="16"/>
      <c r="H12" s="6" t="s">
        <v>20</v>
      </c>
      <c r="I12" s="12" t="s">
        <v>21</v>
      </c>
      <c r="J12" s="25"/>
      <c r="L12" s="20">
        <f t="shared" si="0"/>
        <v>40</v>
      </c>
    </row>
    <row r="13" spans="1:12" ht="25.5" x14ac:dyDescent="0.2">
      <c r="A13" s="19">
        <f t="shared" si="1"/>
        <v>40043</v>
      </c>
      <c r="B13" s="4" t="str">
        <f t="shared" si="2"/>
        <v>002A</v>
      </c>
      <c r="C13" s="13" t="s">
        <v>29</v>
      </c>
      <c r="D13" s="22" t="s">
        <v>124</v>
      </c>
      <c r="E13" s="6" t="s">
        <v>7</v>
      </c>
      <c r="F13" s="8" t="s">
        <v>30</v>
      </c>
      <c r="G13" s="16"/>
      <c r="H13" s="6" t="s">
        <v>20</v>
      </c>
      <c r="I13" s="12" t="s">
        <v>21</v>
      </c>
      <c r="J13" s="90" t="s">
        <v>186</v>
      </c>
      <c r="L13" s="20">
        <f t="shared" si="0"/>
        <v>42</v>
      </c>
    </row>
    <row r="14" spans="1:12" ht="25.5" x14ac:dyDescent="0.2">
      <c r="A14" s="19">
        <f t="shared" si="1"/>
        <v>40045</v>
      </c>
      <c r="B14" s="4" t="str">
        <f t="shared" si="2"/>
        <v>002C</v>
      </c>
      <c r="C14" s="13" t="s">
        <v>31</v>
      </c>
      <c r="D14" s="22" t="s">
        <v>125</v>
      </c>
      <c r="E14" s="6" t="s">
        <v>7</v>
      </c>
      <c r="F14" s="8" t="s">
        <v>30</v>
      </c>
      <c r="G14" s="16"/>
      <c r="H14" s="6" t="s">
        <v>20</v>
      </c>
      <c r="I14" s="12" t="s">
        <v>21</v>
      </c>
      <c r="J14" s="90" t="s">
        <v>186</v>
      </c>
      <c r="L14" s="20">
        <f t="shared" si="0"/>
        <v>44</v>
      </c>
    </row>
    <row r="15" spans="1:12" x14ac:dyDescent="0.2">
      <c r="A15" s="19">
        <f t="shared" si="1"/>
        <v>40047</v>
      </c>
      <c r="B15" s="26" t="s">
        <v>100</v>
      </c>
      <c r="C15" s="27" t="s">
        <v>101</v>
      </c>
      <c r="D15" s="28" t="s">
        <v>120</v>
      </c>
      <c r="E15" s="29" t="s">
        <v>7</v>
      </c>
      <c r="F15" s="30" t="s">
        <v>23</v>
      </c>
      <c r="G15" s="31" t="s">
        <v>126</v>
      </c>
      <c r="H15" s="6" t="s">
        <v>20</v>
      </c>
      <c r="I15" s="12" t="s">
        <v>21</v>
      </c>
      <c r="J15" s="23"/>
      <c r="L15" s="20">
        <f t="shared" si="0"/>
        <v>46</v>
      </c>
    </row>
    <row r="16" spans="1:12" x14ac:dyDescent="0.2">
      <c r="A16" s="19">
        <f t="shared" si="1"/>
        <v>40049</v>
      </c>
      <c r="B16" s="26" t="s">
        <v>102</v>
      </c>
      <c r="C16" s="27" t="s">
        <v>103</v>
      </c>
      <c r="D16" s="28" t="s">
        <v>121</v>
      </c>
      <c r="E16" s="29" t="s">
        <v>7</v>
      </c>
      <c r="F16" s="30" t="s">
        <v>23</v>
      </c>
      <c r="G16" s="31" t="s">
        <v>126</v>
      </c>
      <c r="H16" s="6" t="s">
        <v>20</v>
      </c>
      <c r="I16" s="12" t="s">
        <v>21</v>
      </c>
      <c r="J16" s="23"/>
      <c r="L16" s="20">
        <f t="shared" si="0"/>
        <v>48</v>
      </c>
    </row>
    <row r="17" spans="1:12" x14ac:dyDescent="0.2">
      <c r="A17" s="19">
        <f t="shared" si="1"/>
        <v>40051</v>
      </c>
      <c r="B17" s="26" t="s">
        <v>104</v>
      </c>
      <c r="C17" s="27" t="s">
        <v>105</v>
      </c>
      <c r="D17" s="28" t="s">
        <v>122</v>
      </c>
      <c r="E17" s="29" t="s">
        <v>7</v>
      </c>
      <c r="F17" s="30" t="s">
        <v>23</v>
      </c>
      <c r="G17" s="31" t="s">
        <v>126</v>
      </c>
      <c r="H17" s="6" t="s">
        <v>20</v>
      </c>
      <c r="I17" s="12" t="s">
        <v>21</v>
      </c>
      <c r="J17" s="23"/>
      <c r="L17" s="20">
        <f t="shared" si="0"/>
        <v>50</v>
      </c>
    </row>
    <row r="18" spans="1:12" ht="15" x14ac:dyDescent="0.2">
      <c r="B18" s="32" t="s">
        <v>106</v>
      </c>
      <c r="C18" s="24" t="s">
        <v>14</v>
      </c>
      <c r="D18" s="22"/>
      <c r="E18" s="6"/>
      <c r="F18" s="6"/>
      <c r="G18" s="15"/>
      <c r="H18" s="6" t="s">
        <v>20</v>
      </c>
      <c r="I18" s="12"/>
      <c r="J18" s="25"/>
      <c r="L18" s="20">
        <f t="shared" si="0"/>
        <v>62</v>
      </c>
    </row>
    <row r="19" spans="1:12" x14ac:dyDescent="0.2">
      <c r="A19" s="19">
        <f t="shared" si="1"/>
        <v>40065</v>
      </c>
      <c r="B19" s="7" t="s">
        <v>32</v>
      </c>
      <c r="C19" s="13" t="s">
        <v>33</v>
      </c>
      <c r="D19" s="22" t="s">
        <v>127</v>
      </c>
      <c r="E19" s="6" t="s">
        <v>7</v>
      </c>
      <c r="F19" s="8" t="s">
        <v>23</v>
      </c>
      <c r="G19" s="16" t="s">
        <v>113</v>
      </c>
      <c r="H19" s="6" t="s">
        <v>34</v>
      </c>
      <c r="I19" s="12" t="s">
        <v>10</v>
      </c>
      <c r="J19" s="25"/>
      <c r="L19" s="20">
        <f t="shared" si="0"/>
        <v>64</v>
      </c>
    </row>
    <row r="20" spans="1:12" x14ac:dyDescent="0.2">
      <c r="A20" s="19">
        <f t="shared" si="1"/>
        <v>40067</v>
      </c>
      <c r="B20" s="4" t="str">
        <f t="shared" ref="B20:B26" si="3">DEC2HEX(L19+2, 4)</f>
        <v>0042</v>
      </c>
      <c r="C20" s="13" t="s">
        <v>35</v>
      </c>
      <c r="D20" s="22" t="s">
        <v>128</v>
      </c>
      <c r="E20" s="6" t="s">
        <v>7</v>
      </c>
      <c r="F20" s="8" t="s">
        <v>23</v>
      </c>
      <c r="G20" s="16" t="s">
        <v>113</v>
      </c>
      <c r="H20" s="6" t="s">
        <v>34</v>
      </c>
      <c r="I20" s="12" t="s">
        <v>10</v>
      </c>
      <c r="J20" s="25"/>
      <c r="L20" s="20">
        <f t="shared" si="0"/>
        <v>66</v>
      </c>
    </row>
    <row r="21" spans="1:12" x14ac:dyDescent="0.2">
      <c r="A21" s="19">
        <f t="shared" si="1"/>
        <v>40069</v>
      </c>
      <c r="B21" s="4" t="str">
        <f t="shared" si="3"/>
        <v>0044</v>
      </c>
      <c r="C21" s="13" t="s">
        <v>36</v>
      </c>
      <c r="D21" s="22" t="s">
        <v>129</v>
      </c>
      <c r="E21" s="6" t="s">
        <v>7</v>
      </c>
      <c r="F21" s="8" t="s">
        <v>23</v>
      </c>
      <c r="G21" s="16" t="s">
        <v>113</v>
      </c>
      <c r="H21" s="6" t="s">
        <v>34</v>
      </c>
      <c r="I21" s="12" t="s">
        <v>10</v>
      </c>
      <c r="J21" s="25"/>
      <c r="L21" s="20">
        <f t="shared" si="0"/>
        <v>68</v>
      </c>
    </row>
    <row r="22" spans="1:12" ht="25.5" x14ac:dyDescent="0.2">
      <c r="A22" s="19">
        <f t="shared" si="1"/>
        <v>40071</v>
      </c>
      <c r="B22" s="4" t="str">
        <f t="shared" si="3"/>
        <v>0046</v>
      </c>
      <c r="C22" s="13" t="s">
        <v>37</v>
      </c>
      <c r="D22" s="22" t="s">
        <v>130</v>
      </c>
      <c r="E22" s="6" t="s">
        <v>7</v>
      </c>
      <c r="F22" s="8" t="s">
        <v>23</v>
      </c>
      <c r="G22" s="16" t="s">
        <v>114</v>
      </c>
      <c r="H22" s="6" t="s">
        <v>34</v>
      </c>
      <c r="I22" s="12" t="s">
        <v>10</v>
      </c>
      <c r="J22" s="25"/>
      <c r="L22" s="20">
        <f t="shared" si="0"/>
        <v>70</v>
      </c>
    </row>
    <row r="23" spans="1:12" ht="13.5" customHeight="1" x14ac:dyDescent="0.2">
      <c r="A23" s="19">
        <f t="shared" si="1"/>
        <v>40073</v>
      </c>
      <c r="B23" s="4" t="str">
        <f t="shared" si="3"/>
        <v>0048</v>
      </c>
      <c r="C23" s="13" t="s">
        <v>38</v>
      </c>
      <c r="D23" s="22" t="s">
        <v>131</v>
      </c>
      <c r="E23" s="6" t="s">
        <v>7</v>
      </c>
      <c r="F23" s="8" t="s">
        <v>23</v>
      </c>
      <c r="G23" s="16" t="s">
        <v>115</v>
      </c>
      <c r="H23" s="6" t="s">
        <v>34</v>
      </c>
      <c r="I23" s="12" t="s">
        <v>10</v>
      </c>
      <c r="J23" s="25"/>
      <c r="L23" s="20">
        <f t="shared" si="0"/>
        <v>72</v>
      </c>
    </row>
    <row r="24" spans="1:12" ht="25.5" x14ac:dyDescent="0.2">
      <c r="A24" s="19">
        <f t="shared" si="1"/>
        <v>40075</v>
      </c>
      <c r="B24" s="4" t="str">
        <f t="shared" si="3"/>
        <v>004A</v>
      </c>
      <c r="C24" s="13" t="s">
        <v>39</v>
      </c>
      <c r="D24" s="22" t="s">
        <v>132</v>
      </c>
      <c r="E24" s="6" t="s">
        <v>7</v>
      </c>
      <c r="F24" s="8" t="s">
        <v>23</v>
      </c>
      <c r="G24" s="16" t="s">
        <v>116</v>
      </c>
      <c r="H24" s="6" t="s">
        <v>34</v>
      </c>
      <c r="I24" s="12" t="s">
        <v>10</v>
      </c>
      <c r="J24" s="25"/>
      <c r="L24" s="20">
        <f t="shared" si="0"/>
        <v>74</v>
      </c>
    </row>
    <row r="25" spans="1:12" x14ac:dyDescent="0.2">
      <c r="A25" s="19">
        <f t="shared" si="1"/>
        <v>40077</v>
      </c>
      <c r="B25" s="4" t="str">
        <f t="shared" si="3"/>
        <v>004C</v>
      </c>
      <c r="C25" s="13" t="s">
        <v>40</v>
      </c>
      <c r="D25" s="22" t="s">
        <v>133</v>
      </c>
      <c r="E25" s="6" t="s">
        <v>7</v>
      </c>
      <c r="F25" s="8" t="s">
        <v>23</v>
      </c>
      <c r="G25" s="16" t="s">
        <v>117</v>
      </c>
      <c r="H25" s="6" t="s">
        <v>34</v>
      </c>
      <c r="I25" s="12" t="s">
        <v>10</v>
      </c>
      <c r="J25" s="25"/>
      <c r="L25" s="20">
        <f t="shared" si="0"/>
        <v>76</v>
      </c>
    </row>
    <row r="26" spans="1:12" x14ac:dyDescent="0.2">
      <c r="A26" s="19">
        <f t="shared" si="1"/>
        <v>40079</v>
      </c>
      <c r="B26" s="4" t="str">
        <f t="shared" si="3"/>
        <v>004E</v>
      </c>
      <c r="C26" s="13" t="s">
        <v>41</v>
      </c>
      <c r="D26" s="22" t="s">
        <v>134</v>
      </c>
      <c r="E26" s="6" t="s">
        <v>7</v>
      </c>
      <c r="F26" s="8" t="s">
        <v>23</v>
      </c>
      <c r="G26" s="16" t="s">
        <v>118</v>
      </c>
      <c r="H26" s="6" t="s">
        <v>34</v>
      </c>
      <c r="I26" s="12" t="s">
        <v>10</v>
      </c>
      <c r="J26" s="25"/>
      <c r="L26" s="20">
        <f t="shared" si="0"/>
        <v>78</v>
      </c>
    </row>
    <row r="27" spans="1:12" ht="15" x14ac:dyDescent="0.2">
      <c r="B27" s="7" t="s">
        <v>80</v>
      </c>
      <c r="C27" s="24" t="s">
        <v>14</v>
      </c>
      <c r="D27" s="22"/>
      <c r="E27" s="6"/>
      <c r="F27" s="6"/>
      <c r="G27" s="15"/>
      <c r="H27" s="6" t="s">
        <v>34</v>
      </c>
      <c r="I27" s="12"/>
      <c r="J27" s="25"/>
      <c r="L27" s="20">
        <f t="shared" si="0"/>
        <v>94</v>
      </c>
    </row>
    <row r="28" spans="1:12" x14ac:dyDescent="0.2">
      <c r="A28" s="19">
        <f t="shared" si="1"/>
        <v>40097</v>
      </c>
      <c r="B28" s="4" t="str">
        <f>DEC2HEX(L27+2, 4)</f>
        <v>0060</v>
      </c>
      <c r="C28" s="13" t="s">
        <v>42</v>
      </c>
      <c r="D28" s="22" t="s">
        <v>135</v>
      </c>
      <c r="E28" s="6" t="s">
        <v>7</v>
      </c>
      <c r="F28" s="8" t="s">
        <v>19</v>
      </c>
      <c r="G28" s="16"/>
      <c r="H28" s="6" t="s">
        <v>43</v>
      </c>
      <c r="I28" s="12" t="s">
        <v>44</v>
      </c>
      <c r="J28" s="25"/>
      <c r="L28" s="20">
        <f t="shared" si="0"/>
        <v>96</v>
      </c>
    </row>
    <row r="29" spans="1:12" x14ac:dyDescent="0.2">
      <c r="A29" s="19">
        <f t="shared" si="1"/>
        <v>40099</v>
      </c>
      <c r="B29" s="4" t="str">
        <f>DEC2HEX(L28+2, 4)</f>
        <v>0062</v>
      </c>
      <c r="C29" s="13" t="s">
        <v>45</v>
      </c>
      <c r="D29" s="22" t="s">
        <v>136</v>
      </c>
      <c r="E29" s="6" t="s">
        <v>7</v>
      </c>
      <c r="F29" s="8" t="s">
        <v>19</v>
      </c>
      <c r="G29" s="16"/>
      <c r="H29" s="6" t="s">
        <v>43</v>
      </c>
      <c r="I29" s="12" t="s">
        <v>44</v>
      </c>
      <c r="J29" s="25"/>
      <c r="L29" s="20">
        <f t="shared" si="0"/>
        <v>98</v>
      </c>
    </row>
    <row r="30" spans="1:12" ht="15.75" thickBot="1" x14ac:dyDescent="0.25">
      <c r="B30" s="85" t="s">
        <v>99</v>
      </c>
      <c r="C30" s="47" t="s">
        <v>14</v>
      </c>
      <c r="D30" s="48"/>
      <c r="E30" s="49"/>
      <c r="F30" s="49"/>
      <c r="G30" s="52"/>
      <c r="H30" s="49"/>
      <c r="I30" s="86"/>
      <c r="J30" s="87"/>
      <c r="L30" s="20">
        <f t="shared" si="0"/>
        <v>110</v>
      </c>
    </row>
    <row r="31" spans="1:12" ht="15" x14ac:dyDescent="0.2">
      <c r="B31" s="84"/>
      <c r="C31" s="24"/>
      <c r="D31" s="28"/>
      <c r="E31" s="29"/>
      <c r="F31" s="29"/>
      <c r="G31" s="33"/>
      <c r="H31" s="29"/>
      <c r="I31" s="12"/>
      <c r="J31" s="6"/>
    </row>
    <row r="32" spans="1:12" x14ac:dyDescent="0.2">
      <c r="B32" s="88" t="s">
        <v>179</v>
      </c>
      <c r="C32" s="34"/>
      <c r="D32" s="35"/>
    </row>
    <row r="33" spans="1:12" ht="15.75" thickBot="1" x14ac:dyDescent="0.25">
      <c r="B33" s="17" t="s">
        <v>0</v>
      </c>
      <c r="C33" s="17" t="s">
        <v>1</v>
      </c>
      <c r="D33" s="17" t="s">
        <v>107</v>
      </c>
      <c r="E33" s="17" t="s">
        <v>2</v>
      </c>
      <c r="F33" s="17" t="s">
        <v>3</v>
      </c>
      <c r="G33" s="18" t="s">
        <v>108</v>
      </c>
      <c r="H33" s="17" t="s">
        <v>4</v>
      </c>
      <c r="I33" s="17" t="s">
        <v>109</v>
      </c>
      <c r="J33" s="17" t="s">
        <v>110</v>
      </c>
    </row>
    <row r="34" spans="1:12" ht="100.5" customHeight="1" x14ac:dyDescent="0.2">
      <c r="A34" s="19">
        <f t="shared" si="1"/>
        <v>40257</v>
      </c>
      <c r="B34" s="1" t="str">
        <f>DEC2HEX(ROUNDUP(L30/256,0)*256,4)</f>
        <v>0100</v>
      </c>
      <c r="C34" s="3" t="s">
        <v>46</v>
      </c>
      <c r="D34" s="9"/>
      <c r="E34" s="3" t="s">
        <v>7</v>
      </c>
      <c r="F34" s="3" t="s">
        <v>30</v>
      </c>
      <c r="G34" s="14"/>
      <c r="H34" s="3" t="s">
        <v>47</v>
      </c>
      <c r="I34" s="10" t="s">
        <v>10</v>
      </c>
      <c r="J34" s="89" t="s">
        <v>184</v>
      </c>
      <c r="L34" s="20">
        <f t="shared" ref="L34:L72" si="4">HEX2DEC(RIGHT(B34,4))</f>
        <v>256</v>
      </c>
    </row>
    <row r="35" spans="1:12" ht="357" x14ac:dyDescent="0.2">
      <c r="A35" s="19">
        <f t="shared" si="1"/>
        <v>40259</v>
      </c>
      <c r="B35" s="4" t="str">
        <f t="shared" ref="B35:B65" si="5">DEC2HEX(L34+2, 4)</f>
        <v>0102</v>
      </c>
      <c r="C35" s="5" t="s">
        <v>48</v>
      </c>
      <c r="D35" s="22"/>
      <c r="E35" s="6" t="s">
        <v>7</v>
      </c>
      <c r="F35" s="6" t="s">
        <v>8</v>
      </c>
      <c r="G35" s="15"/>
      <c r="H35" s="11" t="s">
        <v>47</v>
      </c>
      <c r="I35" s="12" t="s">
        <v>10</v>
      </c>
      <c r="J35" s="23" t="s">
        <v>78</v>
      </c>
      <c r="L35" s="20">
        <f t="shared" si="4"/>
        <v>258</v>
      </c>
    </row>
    <row r="36" spans="1:12" ht="15" x14ac:dyDescent="0.2">
      <c r="B36" s="4" t="str">
        <f t="shared" si="5"/>
        <v>0104</v>
      </c>
      <c r="C36" s="37" t="s">
        <v>14</v>
      </c>
      <c r="D36" s="22"/>
      <c r="E36" s="6" t="s">
        <v>7</v>
      </c>
      <c r="F36" s="6"/>
      <c r="G36" s="15"/>
      <c r="H36" s="6" t="s">
        <v>47</v>
      </c>
      <c r="I36" s="12"/>
      <c r="J36" s="23"/>
      <c r="L36" s="20">
        <f t="shared" si="4"/>
        <v>260</v>
      </c>
    </row>
    <row r="37" spans="1:12" ht="306" x14ac:dyDescent="0.2">
      <c r="A37" s="19">
        <f t="shared" si="1"/>
        <v>40263</v>
      </c>
      <c r="B37" s="4" t="str">
        <f t="shared" si="5"/>
        <v>0106</v>
      </c>
      <c r="C37" s="13" t="s">
        <v>49</v>
      </c>
      <c r="D37" s="22"/>
      <c r="E37" s="6" t="s">
        <v>7</v>
      </c>
      <c r="F37" s="6" t="s">
        <v>8</v>
      </c>
      <c r="G37" s="15"/>
      <c r="H37" s="6" t="s">
        <v>47</v>
      </c>
      <c r="I37" s="12" t="s">
        <v>10</v>
      </c>
      <c r="J37" s="23" t="s">
        <v>79</v>
      </c>
      <c r="L37" s="20">
        <f t="shared" si="4"/>
        <v>262</v>
      </c>
    </row>
    <row r="38" spans="1:12" ht="15" x14ac:dyDescent="0.2">
      <c r="B38" s="4" t="str">
        <f t="shared" si="5"/>
        <v>0108</v>
      </c>
      <c r="C38" s="37" t="s">
        <v>14</v>
      </c>
      <c r="D38" s="22"/>
      <c r="E38" s="6" t="s">
        <v>7</v>
      </c>
      <c r="F38" s="6"/>
      <c r="G38" s="15"/>
      <c r="H38" s="6" t="s">
        <v>47</v>
      </c>
      <c r="I38" s="12"/>
      <c r="J38" s="23"/>
      <c r="L38" s="20">
        <f t="shared" si="4"/>
        <v>264</v>
      </c>
    </row>
    <row r="39" spans="1:12" ht="38.25" x14ac:dyDescent="0.2">
      <c r="A39" s="19">
        <f t="shared" si="1"/>
        <v>40267</v>
      </c>
      <c r="B39" s="4" t="str">
        <f t="shared" si="5"/>
        <v>010A</v>
      </c>
      <c r="C39" s="13" t="s">
        <v>50</v>
      </c>
      <c r="D39" s="22"/>
      <c r="E39" s="6" t="s">
        <v>7</v>
      </c>
      <c r="F39" s="6" t="s">
        <v>8</v>
      </c>
      <c r="G39" s="15"/>
      <c r="H39" s="6" t="s">
        <v>47</v>
      </c>
      <c r="I39" s="12" t="s">
        <v>10</v>
      </c>
      <c r="J39" s="23" t="s">
        <v>51</v>
      </c>
      <c r="L39" s="20">
        <f t="shared" si="4"/>
        <v>266</v>
      </c>
    </row>
    <row r="40" spans="1:12" ht="15" x14ac:dyDescent="0.2">
      <c r="B40" s="4" t="str">
        <f t="shared" si="5"/>
        <v>010C</v>
      </c>
      <c r="C40" s="24" t="s">
        <v>14</v>
      </c>
      <c r="D40" s="22"/>
      <c r="E40" s="6"/>
      <c r="F40" s="6"/>
      <c r="G40" s="15"/>
      <c r="H40" s="6" t="s">
        <v>47</v>
      </c>
      <c r="I40" s="12"/>
      <c r="J40" s="25"/>
      <c r="L40" s="20">
        <f t="shared" si="4"/>
        <v>268</v>
      </c>
    </row>
    <row r="41" spans="1:12" ht="38.25" x14ac:dyDescent="0.2">
      <c r="A41" s="19">
        <f t="shared" si="1"/>
        <v>40271</v>
      </c>
      <c r="B41" s="4" t="str">
        <f t="shared" si="5"/>
        <v>010E</v>
      </c>
      <c r="C41" s="13" t="s">
        <v>52</v>
      </c>
      <c r="D41" s="22" t="s">
        <v>137</v>
      </c>
      <c r="E41" s="6" t="s">
        <v>7</v>
      </c>
      <c r="F41" s="6" t="s">
        <v>30</v>
      </c>
      <c r="G41" s="15"/>
      <c r="H41" s="6" t="s">
        <v>53</v>
      </c>
      <c r="I41" s="12" t="s">
        <v>21</v>
      </c>
      <c r="J41" s="23" t="s">
        <v>81</v>
      </c>
      <c r="L41" s="20">
        <f t="shared" si="4"/>
        <v>270</v>
      </c>
    </row>
    <row r="42" spans="1:12" x14ac:dyDescent="0.2">
      <c r="A42" s="19">
        <f t="shared" si="1"/>
        <v>40273</v>
      </c>
      <c r="B42" s="4" t="str">
        <f t="shared" si="5"/>
        <v>0110</v>
      </c>
      <c r="C42" s="13" t="s">
        <v>54</v>
      </c>
      <c r="D42" s="22" t="s">
        <v>138</v>
      </c>
      <c r="E42" s="6" t="s">
        <v>7</v>
      </c>
      <c r="F42" s="91" t="s">
        <v>23</v>
      </c>
      <c r="G42" s="16" t="s">
        <v>112</v>
      </c>
      <c r="H42" s="6" t="s">
        <v>53</v>
      </c>
      <c r="I42" s="12" t="s">
        <v>21</v>
      </c>
      <c r="J42" s="25"/>
      <c r="L42" s="20">
        <f t="shared" si="4"/>
        <v>272</v>
      </c>
    </row>
    <row r="43" spans="1:12" ht="15" x14ac:dyDescent="0.2">
      <c r="B43" s="4" t="str">
        <f t="shared" si="5"/>
        <v>0112</v>
      </c>
      <c r="C43" s="24" t="s">
        <v>14</v>
      </c>
      <c r="D43" s="22"/>
      <c r="E43" s="6"/>
      <c r="F43" s="6"/>
      <c r="G43" s="15"/>
      <c r="H43" s="6" t="s">
        <v>53</v>
      </c>
      <c r="I43" s="12"/>
      <c r="J43" s="25"/>
      <c r="L43" s="20">
        <f t="shared" si="4"/>
        <v>274</v>
      </c>
    </row>
    <row r="44" spans="1:12" x14ac:dyDescent="0.2">
      <c r="A44" s="19">
        <f t="shared" si="1"/>
        <v>40277</v>
      </c>
      <c r="B44" s="4" t="str">
        <f t="shared" si="5"/>
        <v>0114</v>
      </c>
      <c r="C44" s="13" t="s">
        <v>55</v>
      </c>
      <c r="D44" s="22" t="s">
        <v>139</v>
      </c>
      <c r="E44" s="6" t="s">
        <v>7</v>
      </c>
      <c r="F44" s="91" t="s">
        <v>23</v>
      </c>
      <c r="G44" s="16" t="s">
        <v>112</v>
      </c>
      <c r="H44" s="6" t="s">
        <v>56</v>
      </c>
      <c r="I44" s="12" t="s">
        <v>10</v>
      </c>
      <c r="J44" s="25"/>
      <c r="L44" s="20">
        <f t="shared" si="4"/>
        <v>276</v>
      </c>
    </row>
    <row r="45" spans="1:12" ht="25.5" x14ac:dyDescent="0.2">
      <c r="A45" s="19">
        <f t="shared" si="1"/>
        <v>40279</v>
      </c>
      <c r="B45" s="4" t="str">
        <f t="shared" si="5"/>
        <v>0116</v>
      </c>
      <c r="C45" s="38" t="s">
        <v>57</v>
      </c>
      <c r="D45" s="22" t="s">
        <v>140</v>
      </c>
      <c r="E45" s="6" t="s">
        <v>7</v>
      </c>
      <c r="F45" s="8" t="s">
        <v>23</v>
      </c>
      <c r="G45" s="16" t="s">
        <v>150</v>
      </c>
      <c r="H45" s="6" t="s">
        <v>56</v>
      </c>
      <c r="I45" s="12" t="s">
        <v>10</v>
      </c>
      <c r="J45" s="25"/>
      <c r="L45" s="20">
        <f t="shared" si="4"/>
        <v>278</v>
      </c>
    </row>
    <row r="46" spans="1:12" ht="26.25" thickBot="1" x14ac:dyDescent="0.25">
      <c r="A46" s="19">
        <f t="shared" si="1"/>
        <v>40281</v>
      </c>
      <c r="B46" s="4" t="str">
        <f t="shared" si="5"/>
        <v>0118</v>
      </c>
      <c r="C46" s="13" t="s">
        <v>58</v>
      </c>
      <c r="D46" s="22" t="s">
        <v>141</v>
      </c>
      <c r="E46" s="6" t="s">
        <v>7</v>
      </c>
      <c r="F46" s="8" t="s">
        <v>23</v>
      </c>
      <c r="G46" s="16" t="s">
        <v>150</v>
      </c>
      <c r="H46" s="6" t="s">
        <v>56</v>
      </c>
      <c r="I46" s="12" t="s">
        <v>10</v>
      </c>
      <c r="J46" s="25"/>
      <c r="L46" s="20">
        <f t="shared" si="4"/>
        <v>280</v>
      </c>
    </row>
    <row r="47" spans="1:12" ht="25.5" x14ac:dyDescent="0.2">
      <c r="A47" s="19">
        <f t="shared" si="1"/>
        <v>40283</v>
      </c>
      <c r="B47" s="64" t="str">
        <f t="shared" si="5"/>
        <v>011A</v>
      </c>
      <c r="C47" s="65" t="s">
        <v>59</v>
      </c>
      <c r="D47" s="9" t="s">
        <v>142</v>
      </c>
      <c r="E47" s="3" t="s">
        <v>7</v>
      </c>
      <c r="F47" s="66" t="s">
        <v>23</v>
      </c>
      <c r="G47" s="67" t="s">
        <v>150</v>
      </c>
      <c r="H47" s="3" t="s">
        <v>56</v>
      </c>
      <c r="I47" s="10" t="s">
        <v>10</v>
      </c>
      <c r="J47" s="68"/>
      <c r="L47" s="20">
        <f t="shared" si="4"/>
        <v>282</v>
      </c>
    </row>
    <row r="48" spans="1:12" x14ac:dyDescent="0.2">
      <c r="A48" s="19">
        <f t="shared" si="1"/>
        <v>40285</v>
      </c>
      <c r="B48" s="4" t="str">
        <f t="shared" si="5"/>
        <v>011C</v>
      </c>
      <c r="C48" s="13" t="s">
        <v>60</v>
      </c>
      <c r="D48" s="22" t="s">
        <v>143</v>
      </c>
      <c r="E48" s="6" t="s">
        <v>7</v>
      </c>
      <c r="F48" s="8" t="s">
        <v>23</v>
      </c>
      <c r="G48" s="16" t="s">
        <v>151</v>
      </c>
      <c r="H48" s="6" t="s">
        <v>56</v>
      </c>
      <c r="I48" s="12" t="s">
        <v>10</v>
      </c>
      <c r="J48" s="25"/>
      <c r="L48" s="20">
        <f t="shared" si="4"/>
        <v>284</v>
      </c>
    </row>
    <row r="49" spans="1:12" x14ac:dyDescent="0.2">
      <c r="A49" s="19">
        <f t="shared" si="1"/>
        <v>40287</v>
      </c>
      <c r="B49" s="4" t="str">
        <f t="shared" si="5"/>
        <v>011E</v>
      </c>
      <c r="C49" s="13" t="s">
        <v>61</v>
      </c>
      <c r="D49" s="22" t="s">
        <v>144</v>
      </c>
      <c r="E49" s="6" t="s">
        <v>7</v>
      </c>
      <c r="F49" s="8" t="s">
        <v>23</v>
      </c>
      <c r="G49" s="16" t="s">
        <v>152</v>
      </c>
      <c r="H49" s="6" t="s">
        <v>56</v>
      </c>
      <c r="I49" s="12" t="s">
        <v>10</v>
      </c>
      <c r="J49" s="25"/>
      <c r="L49" s="20">
        <f t="shared" si="4"/>
        <v>286</v>
      </c>
    </row>
    <row r="50" spans="1:12" x14ac:dyDescent="0.2">
      <c r="A50" s="19">
        <f t="shared" si="1"/>
        <v>40289</v>
      </c>
      <c r="B50" s="4" t="str">
        <f t="shared" si="5"/>
        <v>0120</v>
      </c>
      <c r="C50" s="39" t="s">
        <v>62</v>
      </c>
      <c r="D50" s="22" t="s">
        <v>145</v>
      </c>
      <c r="E50" s="6" t="s">
        <v>7</v>
      </c>
      <c r="F50" s="8" t="s">
        <v>23</v>
      </c>
      <c r="G50" s="16" t="s">
        <v>153</v>
      </c>
      <c r="H50" s="6" t="s">
        <v>56</v>
      </c>
      <c r="I50" s="12" t="s">
        <v>10</v>
      </c>
      <c r="J50" s="25"/>
      <c r="L50" s="20">
        <f t="shared" si="4"/>
        <v>288</v>
      </c>
    </row>
    <row r="51" spans="1:12" x14ac:dyDescent="0.2">
      <c r="A51" s="19">
        <f t="shared" si="1"/>
        <v>40291</v>
      </c>
      <c r="B51" s="4" t="str">
        <f t="shared" si="5"/>
        <v>0122</v>
      </c>
      <c r="C51" s="39" t="s">
        <v>63</v>
      </c>
      <c r="D51" s="22" t="s">
        <v>146</v>
      </c>
      <c r="E51" s="6" t="s">
        <v>7</v>
      </c>
      <c r="F51" s="8" t="s">
        <v>23</v>
      </c>
      <c r="G51" s="16" t="s">
        <v>152</v>
      </c>
      <c r="H51" s="6" t="s">
        <v>56</v>
      </c>
      <c r="I51" s="12" t="s">
        <v>10</v>
      </c>
      <c r="J51" s="25"/>
      <c r="L51" s="20">
        <f t="shared" si="4"/>
        <v>290</v>
      </c>
    </row>
    <row r="52" spans="1:12" ht="25.5" x14ac:dyDescent="0.2">
      <c r="A52" s="19">
        <f t="shared" si="1"/>
        <v>40293</v>
      </c>
      <c r="B52" s="4" t="str">
        <f t="shared" si="5"/>
        <v>0124</v>
      </c>
      <c r="C52" s="13" t="s">
        <v>64</v>
      </c>
      <c r="D52" s="22" t="s">
        <v>147</v>
      </c>
      <c r="E52" s="6" t="s">
        <v>7</v>
      </c>
      <c r="F52" s="8" t="s">
        <v>23</v>
      </c>
      <c r="G52" s="16" t="s">
        <v>116</v>
      </c>
      <c r="H52" s="6" t="s">
        <v>56</v>
      </c>
      <c r="I52" s="12" t="s">
        <v>10</v>
      </c>
      <c r="J52" s="25"/>
      <c r="L52" s="20">
        <f t="shared" si="4"/>
        <v>292</v>
      </c>
    </row>
    <row r="53" spans="1:12" ht="25.5" x14ac:dyDescent="0.2">
      <c r="A53" s="19">
        <f t="shared" si="1"/>
        <v>40295</v>
      </c>
      <c r="B53" s="4" t="str">
        <f t="shared" si="5"/>
        <v>0126</v>
      </c>
      <c r="C53" s="13" t="s">
        <v>65</v>
      </c>
      <c r="D53" s="22" t="s">
        <v>148</v>
      </c>
      <c r="E53" s="6" t="s">
        <v>7</v>
      </c>
      <c r="F53" s="8" t="s">
        <v>23</v>
      </c>
      <c r="G53" s="16" t="s">
        <v>116</v>
      </c>
      <c r="H53" s="6" t="s">
        <v>56</v>
      </c>
      <c r="I53" s="12" t="s">
        <v>10</v>
      </c>
      <c r="J53" s="25"/>
      <c r="L53" s="20">
        <f t="shared" si="4"/>
        <v>294</v>
      </c>
    </row>
    <row r="54" spans="1:12" x14ac:dyDescent="0.2">
      <c r="A54" s="19">
        <f t="shared" si="1"/>
        <v>40297</v>
      </c>
      <c r="B54" s="4" t="str">
        <f t="shared" si="5"/>
        <v>0128</v>
      </c>
      <c r="C54" s="39" t="s">
        <v>66</v>
      </c>
      <c r="D54" s="22" t="s">
        <v>149</v>
      </c>
      <c r="E54" s="6" t="s">
        <v>7</v>
      </c>
      <c r="F54" s="8" t="s">
        <v>23</v>
      </c>
      <c r="G54" s="16" t="s">
        <v>154</v>
      </c>
      <c r="H54" s="6" t="s">
        <v>56</v>
      </c>
      <c r="I54" s="12" t="s">
        <v>10</v>
      </c>
      <c r="J54" s="25"/>
      <c r="L54" s="20">
        <f t="shared" si="4"/>
        <v>296</v>
      </c>
    </row>
    <row r="55" spans="1:12" ht="15" x14ac:dyDescent="0.2">
      <c r="B55" s="4" t="str">
        <f t="shared" si="5"/>
        <v>012A</v>
      </c>
      <c r="C55" s="24" t="s">
        <v>14</v>
      </c>
      <c r="D55" s="22"/>
      <c r="E55" s="6"/>
      <c r="F55" s="8"/>
      <c r="G55" s="16"/>
      <c r="H55" s="6"/>
      <c r="I55" s="12"/>
      <c r="J55" s="25"/>
      <c r="L55" s="20">
        <f t="shared" si="4"/>
        <v>298</v>
      </c>
    </row>
    <row r="56" spans="1:12" x14ac:dyDescent="0.2">
      <c r="A56" s="19">
        <f t="shared" si="1"/>
        <v>40301</v>
      </c>
      <c r="B56" s="4" t="str">
        <f t="shared" si="5"/>
        <v>012C</v>
      </c>
      <c r="C56" s="39" t="s">
        <v>67</v>
      </c>
      <c r="D56" s="22" t="s">
        <v>155</v>
      </c>
      <c r="E56" s="6" t="s">
        <v>7</v>
      </c>
      <c r="F56" s="8" t="s">
        <v>23</v>
      </c>
      <c r="G56" s="16" t="s">
        <v>113</v>
      </c>
      <c r="H56" s="6" t="s">
        <v>56</v>
      </c>
      <c r="I56" s="12" t="s">
        <v>10</v>
      </c>
      <c r="J56" s="25"/>
      <c r="L56" s="20">
        <f t="shared" si="4"/>
        <v>300</v>
      </c>
    </row>
    <row r="57" spans="1:12" x14ac:dyDescent="0.2">
      <c r="A57" s="19">
        <f t="shared" si="1"/>
        <v>40303</v>
      </c>
      <c r="B57" s="4" t="str">
        <f t="shared" si="5"/>
        <v>012E</v>
      </c>
      <c r="C57" s="39" t="s">
        <v>68</v>
      </c>
      <c r="D57" s="22" t="s">
        <v>156</v>
      </c>
      <c r="E57" s="6" t="s">
        <v>7</v>
      </c>
      <c r="F57" s="8" t="s">
        <v>23</v>
      </c>
      <c r="G57" s="16" t="s">
        <v>113</v>
      </c>
      <c r="H57" s="6" t="s">
        <v>56</v>
      </c>
      <c r="I57" s="12" t="s">
        <v>10</v>
      </c>
      <c r="J57" s="25"/>
      <c r="L57" s="20">
        <f t="shared" si="4"/>
        <v>302</v>
      </c>
    </row>
    <row r="58" spans="1:12" x14ac:dyDescent="0.2">
      <c r="A58" s="92">
        <f t="shared" si="1"/>
        <v>40305</v>
      </c>
      <c r="B58" s="4" t="str">
        <f t="shared" si="5"/>
        <v>0130</v>
      </c>
      <c r="C58" s="39" t="s">
        <v>69</v>
      </c>
      <c r="D58" s="22" t="s">
        <v>157</v>
      </c>
      <c r="E58" s="6" t="s">
        <v>7</v>
      </c>
      <c r="F58" s="8" t="s">
        <v>23</v>
      </c>
      <c r="G58" s="16" t="s">
        <v>113</v>
      </c>
      <c r="H58" s="6" t="s">
        <v>56</v>
      </c>
      <c r="I58" s="12" t="s">
        <v>10</v>
      </c>
      <c r="J58" s="25"/>
      <c r="L58" s="20">
        <f t="shared" si="4"/>
        <v>304</v>
      </c>
    </row>
    <row r="59" spans="1:12" ht="25.5" x14ac:dyDescent="0.2">
      <c r="A59" s="92">
        <f t="shared" si="1"/>
        <v>40307</v>
      </c>
      <c r="B59" s="4" t="str">
        <f t="shared" si="5"/>
        <v>0132</v>
      </c>
      <c r="C59" s="13" t="s">
        <v>70</v>
      </c>
      <c r="D59" s="22" t="s">
        <v>158</v>
      </c>
      <c r="E59" s="6" t="s">
        <v>7</v>
      </c>
      <c r="F59" s="8" t="s">
        <v>23</v>
      </c>
      <c r="G59" s="16" t="s">
        <v>114</v>
      </c>
      <c r="H59" s="6" t="s">
        <v>56</v>
      </c>
      <c r="I59" s="12" t="s">
        <v>10</v>
      </c>
      <c r="J59" s="25"/>
      <c r="L59" s="20">
        <f t="shared" si="4"/>
        <v>306</v>
      </c>
    </row>
    <row r="60" spans="1:12" x14ac:dyDescent="0.2">
      <c r="A60" s="92">
        <f t="shared" si="1"/>
        <v>40309</v>
      </c>
      <c r="B60" s="4" t="str">
        <f t="shared" si="5"/>
        <v>0134</v>
      </c>
      <c r="C60" s="13" t="s">
        <v>71</v>
      </c>
      <c r="D60" s="22" t="s">
        <v>159</v>
      </c>
      <c r="E60" s="6" t="s">
        <v>7</v>
      </c>
      <c r="F60" s="8" t="s">
        <v>28</v>
      </c>
      <c r="G60" s="16" t="s">
        <v>164</v>
      </c>
      <c r="H60" s="6" t="s">
        <v>56</v>
      </c>
      <c r="I60" s="12" t="s">
        <v>10</v>
      </c>
      <c r="J60" s="25"/>
      <c r="L60" s="20">
        <f t="shared" si="4"/>
        <v>308</v>
      </c>
    </row>
    <row r="61" spans="1:12" x14ac:dyDescent="0.2">
      <c r="A61" s="92">
        <f t="shared" si="1"/>
        <v>40311</v>
      </c>
      <c r="B61" s="4" t="str">
        <f t="shared" si="5"/>
        <v>0136</v>
      </c>
      <c r="C61" s="13" t="s">
        <v>72</v>
      </c>
      <c r="D61" s="22" t="s">
        <v>160</v>
      </c>
      <c r="E61" s="6" t="s">
        <v>7</v>
      </c>
      <c r="F61" s="8" t="s">
        <v>28</v>
      </c>
      <c r="G61" s="16" t="s">
        <v>165</v>
      </c>
      <c r="H61" s="6" t="s">
        <v>56</v>
      </c>
      <c r="I61" s="12" t="s">
        <v>10</v>
      </c>
      <c r="J61" s="25"/>
      <c r="L61" s="20">
        <f t="shared" si="4"/>
        <v>310</v>
      </c>
    </row>
    <row r="62" spans="1:12" x14ac:dyDescent="0.2">
      <c r="A62" s="92">
        <f t="shared" si="1"/>
        <v>40313</v>
      </c>
      <c r="B62" s="4" t="str">
        <f t="shared" si="5"/>
        <v>0138</v>
      </c>
      <c r="C62" s="13" t="s">
        <v>73</v>
      </c>
      <c r="D62" s="22" t="s">
        <v>161</v>
      </c>
      <c r="E62" s="6" t="s">
        <v>7</v>
      </c>
      <c r="F62" s="8" t="s">
        <v>28</v>
      </c>
      <c r="G62" s="16" t="s">
        <v>165</v>
      </c>
      <c r="H62" s="6" t="s">
        <v>56</v>
      </c>
      <c r="I62" s="12" t="s">
        <v>10</v>
      </c>
      <c r="J62" s="25"/>
      <c r="L62" s="20">
        <f t="shared" si="4"/>
        <v>312</v>
      </c>
    </row>
    <row r="63" spans="1:12" x14ac:dyDescent="0.2">
      <c r="A63" s="92">
        <f t="shared" si="1"/>
        <v>40315</v>
      </c>
      <c r="B63" s="4" t="str">
        <f t="shared" si="5"/>
        <v>013A</v>
      </c>
      <c r="C63" s="13" t="s">
        <v>74</v>
      </c>
      <c r="D63" s="22" t="s">
        <v>162</v>
      </c>
      <c r="E63" s="6" t="s">
        <v>7</v>
      </c>
      <c r="F63" s="8" t="s">
        <v>28</v>
      </c>
      <c r="G63" s="16"/>
      <c r="H63" s="6" t="s">
        <v>56</v>
      </c>
      <c r="I63" s="12" t="s">
        <v>10</v>
      </c>
      <c r="J63" s="25"/>
      <c r="L63" s="20">
        <f t="shared" si="4"/>
        <v>314</v>
      </c>
    </row>
    <row r="64" spans="1:12" x14ac:dyDescent="0.2">
      <c r="A64" s="92">
        <f t="shared" si="1"/>
        <v>40317</v>
      </c>
      <c r="B64" s="4" t="str">
        <f t="shared" si="5"/>
        <v>013C</v>
      </c>
      <c r="C64" s="13" t="s">
        <v>75</v>
      </c>
      <c r="D64" s="22" t="s">
        <v>163</v>
      </c>
      <c r="E64" s="6" t="s">
        <v>7</v>
      </c>
      <c r="F64" s="8" t="s">
        <v>28</v>
      </c>
      <c r="G64" s="16" t="s">
        <v>165</v>
      </c>
      <c r="H64" s="6" t="s">
        <v>56</v>
      </c>
      <c r="I64" s="12" t="s">
        <v>10</v>
      </c>
      <c r="J64" s="25"/>
      <c r="L64" s="20">
        <f t="shared" si="4"/>
        <v>316</v>
      </c>
    </row>
    <row r="65" spans="1:12" ht="15" x14ac:dyDescent="0.2">
      <c r="A65" s="92"/>
      <c r="B65" s="4" t="str">
        <f t="shared" si="5"/>
        <v>013E</v>
      </c>
      <c r="C65" s="24" t="s">
        <v>14</v>
      </c>
      <c r="D65" s="22"/>
      <c r="E65" s="6"/>
      <c r="F65" s="6"/>
      <c r="G65" s="15"/>
      <c r="H65" s="6"/>
      <c r="I65" s="12"/>
      <c r="J65" s="25"/>
      <c r="L65" s="20">
        <f t="shared" si="4"/>
        <v>318</v>
      </c>
    </row>
    <row r="66" spans="1:12" x14ac:dyDescent="0.2">
      <c r="A66" s="92">
        <f t="shared" si="1"/>
        <v>40321</v>
      </c>
      <c r="B66" s="4" t="str">
        <f>DEC2HEX(L65+2, 4)</f>
        <v>0140</v>
      </c>
      <c r="C66" s="13" t="s">
        <v>76</v>
      </c>
      <c r="D66" s="22" t="s">
        <v>136</v>
      </c>
      <c r="E66" s="6" t="s">
        <v>7</v>
      </c>
      <c r="F66" s="11" t="s">
        <v>19</v>
      </c>
      <c r="G66" s="40"/>
      <c r="H66" s="6" t="s">
        <v>77</v>
      </c>
      <c r="I66" s="12" t="s">
        <v>44</v>
      </c>
      <c r="J66" s="25"/>
      <c r="L66" s="20">
        <f t="shared" si="4"/>
        <v>320</v>
      </c>
    </row>
    <row r="67" spans="1:12" x14ac:dyDescent="0.2">
      <c r="A67" s="92">
        <f t="shared" si="1"/>
        <v>40323</v>
      </c>
      <c r="B67" s="4" t="str">
        <f>DEC2HEX(L66+2, 4)</f>
        <v>0142</v>
      </c>
      <c r="C67" s="13" t="s">
        <v>82</v>
      </c>
      <c r="D67" s="22"/>
      <c r="E67" s="6" t="s">
        <v>7</v>
      </c>
      <c r="F67" s="11" t="s">
        <v>19</v>
      </c>
      <c r="G67" s="40"/>
      <c r="H67" s="6" t="s">
        <v>77</v>
      </c>
      <c r="I67" s="12" t="s">
        <v>44</v>
      </c>
      <c r="J67" s="25"/>
      <c r="L67" s="20">
        <f t="shared" si="4"/>
        <v>322</v>
      </c>
    </row>
    <row r="68" spans="1:12" ht="15" x14ac:dyDescent="0.2">
      <c r="A68" s="92"/>
      <c r="B68" s="32" t="s">
        <v>83</v>
      </c>
      <c r="C68" s="24" t="s">
        <v>14</v>
      </c>
      <c r="D68" s="28"/>
      <c r="E68" s="29"/>
      <c r="F68" s="41"/>
      <c r="G68" s="42"/>
      <c r="H68" s="43"/>
      <c r="I68" s="29"/>
      <c r="J68" s="69"/>
    </row>
    <row r="69" spans="1:12" x14ac:dyDescent="0.2">
      <c r="A69" s="92">
        <f t="shared" ref="A69:A72" si="6">$A$2+L69</f>
        <v>40337</v>
      </c>
      <c r="B69" s="45" t="s">
        <v>84</v>
      </c>
      <c r="C69" s="27" t="s">
        <v>85</v>
      </c>
      <c r="D69" s="28" t="s">
        <v>166</v>
      </c>
      <c r="E69" s="29" t="s">
        <v>7</v>
      </c>
      <c r="F69" s="29" t="s">
        <v>8</v>
      </c>
      <c r="G69" s="33"/>
      <c r="H69" s="29" t="s">
        <v>56</v>
      </c>
      <c r="I69" s="44" t="s">
        <v>10</v>
      </c>
      <c r="J69" s="25"/>
      <c r="L69" s="20">
        <f t="shared" si="4"/>
        <v>336</v>
      </c>
    </row>
    <row r="70" spans="1:12" x14ac:dyDescent="0.2">
      <c r="A70" s="92">
        <f t="shared" si="6"/>
        <v>40339</v>
      </c>
      <c r="B70" s="32" t="s">
        <v>86</v>
      </c>
      <c r="C70" s="27" t="s">
        <v>87</v>
      </c>
      <c r="D70" s="28" t="s">
        <v>167</v>
      </c>
      <c r="E70" s="29" t="s">
        <v>7</v>
      </c>
      <c r="F70" s="30" t="s">
        <v>23</v>
      </c>
      <c r="G70" s="31" t="s">
        <v>126</v>
      </c>
      <c r="H70" s="29" t="s">
        <v>56</v>
      </c>
      <c r="I70" s="44" t="s">
        <v>10</v>
      </c>
      <c r="J70" s="70"/>
      <c r="L70" s="20">
        <f t="shared" si="4"/>
        <v>338</v>
      </c>
    </row>
    <row r="71" spans="1:12" x14ac:dyDescent="0.2">
      <c r="A71" s="92">
        <f t="shared" si="6"/>
        <v>40341</v>
      </c>
      <c r="B71" s="45" t="s">
        <v>88</v>
      </c>
      <c r="C71" s="27" t="s">
        <v>89</v>
      </c>
      <c r="D71" s="28" t="s">
        <v>168</v>
      </c>
      <c r="E71" s="29" t="s">
        <v>7</v>
      </c>
      <c r="F71" s="30" t="s">
        <v>23</v>
      </c>
      <c r="G71" s="31" t="s">
        <v>126</v>
      </c>
      <c r="H71" s="29" t="s">
        <v>56</v>
      </c>
      <c r="I71" s="44" t="s">
        <v>10</v>
      </c>
      <c r="J71" s="70"/>
      <c r="L71" s="20">
        <f t="shared" si="4"/>
        <v>340</v>
      </c>
    </row>
    <row r="72" spans="1:12" x14ac:dyDescent="0.2">
      <c r="A72" s="92">
        <f t="shared" si="6"/>
        <v>40343</v>
      </c>
      <c r="B72" s="32" t="s">
        <v>90</v>
      </c>
      <c r="C72" s="27" t="s">
        <v>91</v>
      </c>
      <c r="D72" s="28" t="s">
        <v>169</v>
      </c>
      <c r="E72" s="29" t="s">
        <v>7</v>
      </c>
      <c r="F72" s="30" t="s">
        <v>23</v>
      </c>
      <c r="G72" s="31" t="s">
        <v>126</v>
      </c>
      <c r="H72" s="29" t="s">
        <v>56</v>
      </c>
      <c r="I72" s="44" t="s">
        <v>10</v>
      </c>
      <c r="J72" s="70"/>
      <c r="L72" s="20">
        <f t="shared" si="4"/>
        <v>342</v>
      </c>
    </row>
    <row r="73" spans="1:12" ht="15.75" thickBot="1" x14ac:dyDescent="0.25">
      <c r="A73" s="92"/>
      <c r="B73" s="46" t="s">
        <v>92</v>
      </c>
      <c r="C73" s="47" t="s">
        <v>14</v>
      </c>
      <c r="D73" s="48"/>
      <c r="E73" s="49"/>
      <c r="F73" s="50"/>
      <c r="G73" s="51"/>
      <c r="H73" s="48"/>
      <c r="I73" s="49"/>
      <c r="J73" s="71"/>
    </row>
    <row r="74" spans="1:12" x14ac:dyDescent="0.2">
      <c r="A74" s="92"/>
    </row>
    <row r="75" spans="1:12" ht="13.5" thickBot="1" x14ac:dyDescent="0.25">
      <c r="A75" s="92"/>
      <c r="B75" s="29" t="s">
        <v>176</v>
      </c>
      <c r="C75" s="29"/>
      <c r="D75" s="29"/>
      <c r="E75" s="29"/>
      <c r="F75" s="29"/>
      <c r="G75" s="33"/>
      <c r="H75" s="29"/>
      <c r="I75" s="29"/>
      <c r="J75" s="29"/>
      <c r="K75" s="29"/>
    </row>
    <row r="76" spans="1:12" x14ac:dyDescent="0.2">
      <c r="A76" s="92" t="str">
        <f>CONCATENATE($A$2+HEX2DEC(200)," - ",$A$2+HEX2DEC(200)+255)</f>
        <v>40513 - 40768</v>
      </c>
      <c r="B76" s="53" t="s">
        <v>177</v>
      </c>
      <c r="C76" s="54" t="s">
        <v>170</v>
      </c>
      <c r="D76" s="54"/>
      <c r="E76" s="54"/>
      <c r="F76" s="54"/>
      <c r="G76" s="55"/>
      <c r="H76" s="54"/>
      <c r="I76" s="54"/>
      <c r="J76" s="56"/>
      <c r="K76" s="29"/>
    </row>
    <row r="77" spans="1:12" x14ac:dyDescent="0.2">
      <c r="A77" s="92" t="str">
        <f>CONCATENATE($A$2+HEX2DEC(300)," - ",$A$2+HEX2DEC(300)+255)</f>
        <v>40769 - 41024</v>
      </c>
      <c r="B77" s="57" t="s">
        <v>180</v>
      </c>
      <c r="C77" s="29" t="s">
        <v>171</v>
      </c>
      <c r="D77" s="29"/>
      <c r="E77" s="29"/>
      <c r="F77" s="29"/>
      <c r="G77" s="33"/>
      <c r="H77" s="29"/>
      <c r="I77" s="29"/>
      <c r="J77" s="58"/>
      <c r="K77" s="29"/>
    </row>
    <row r="78" spans="1:12" x14ac:dyDescent="0.2">
      <c r="A78" s="92" t="str">
        <f>CONCATENATE($A$2+HEX2DEC(400)," - ",$A$2+HEX2DEC(400)+255)</f>
        <v>41025 - 41280</v>
      </c>
      <c r="B78" s="57" t="s">
        <v>181</v>
      </c>
      <c r="C78" s="29" t="s">
        <v>172</v>
      </c>
      <c r="D78" s="29"/>
      <c r="E78" s="29"/>
      <c r="F78" s="29"/>
      <c r="G78" s="33"/>
      <c r="H78" s="29"/>
      <c r="I78" s="29"/>
      <c r="J78" s="58"/>
      <c r="K78" s="29"/>
    </row>
    <row r="79" spans="1:12" x14ac:dyDescent="0.2">
      <c r="A79" s="92" t="str">
        <f>CONCATENATE($A$2+HEX2DEC(500)," - ",$A$2+HEX2DEC(500)+255)</f>
        <v>41281 - 41536</v>
      </c>
      <c r="B79" s="57" t="s">
        <v>182</v>
      </c>
      <c r="C79" s="29" t="s">
        <v>173</v>
      </c>
      <c r="D79" s="29"/>
      <c r="E79" s="29"/>
      <c r="F79" s="29"/>
      <c r="G79" s="33"/>
      <c r="H79" s="29"/>
      <c r="I79" s="29"/>
      <c r="J79" s="58"/>
      <c r="K79" s="29"/>
    </row>
    <row r="80" spans="1:12" ht="13.5" thickBot="1" x14ac:dyDescent="0.25">
      <c r="A80" s="92" t="str">
        <f>CONCATENATE($A$2+HEX2DEC(600)," - ",$A$2+HEX2DEC(600)+255)</f>
        <v>41537 - 41792</v>
      </c>
      <c r="B80" s="59" t="s">
        <v>183</v>
      </c>
      <c r="C80" s="49" t="s">
        <v>174</v>
      </c>
      <c r="D80" s="49"/>
      <c r="E80" s="49"/>
      <c r="F80" s="49"/>
      <c r="G80" s="52"/>
      <c r="H80" s="49"/>
      <c r="I80" s="49"/>
      <c r="J80" s="60"/>
      <c r="K80" s="29"/>
    </row>
    <row r="81" spans="1:11" x14ac:dyDescent="0.2">
      <c r="A81" s="92"/>
      <c r="B81" s="27"/>
      <c r="C81" s="29"/>
      <c r="D81" s="29"/>
      <c r="E81" s="29"/>
      <c r="F81" s="29"/>
      <c r="G81" s="33"/>
      <c r="H81" s="29"/>
      <c r="I81" s="29"/>
      <c r="J81" s="29"/>
      <c r="K81" s="29"/>
    </row>
    <row r="82" spans="1:11" ht="13.5" thickBot="1" x14ac:dyDescent="0.25">
      <c r="A82" s="92"/>
      <c r="B82" s="61" t="s">
        <v>175</v>
      </c>
      <c r="C82" s="62"/>
      <c r="D82" s="62"/>
      <c r="E82" s="62"/>
      <c r="F82" s="62"/>
      <c r="G82" s="63"/>
      <c r="H82" s="62"/>
      <c r="I82" s="62"/>
      <c r="J82" s="62"/>
      <c r="K82" s="62"/>
    </row>
    <row r="83" spans="1:11" x14ac:dyDescent="0.2">
      <c r="A83" s="93">
        <f>$A$2+HEX2DEC(B83)</f>
        <v>40513</v>
      </c>
      <c r="B83" s="74" t="s">
        <v>93</v>
      </c>
      <c r="C83" s="75" t="s">
        <v>94</v>
      </c>
      <c r="D83" s="75"/>
      <c r="E83" s="75"/>
      <c r="F83" s="75"/>
      <c r="G83" s="76"/>
      <c r="H83" s="75"/>
      <c r="I83" s="75"/>
      <c r="J83" s="77"/>
      <c r="K83" s="29"/>
    </row>
    <row r="84" spans="1:11" x14ac:dyDescent="0.2">
      <c r="A84" s="93">
        <f t="shared" ref="A84:A85" si="7">$A$2+HEX2DEC(B84)</f>
        <v>40817</v>
      </c>
      <c r="B84" s="78" t="s">
        <v>95</v>
      </c>
      <c r="C84" s="72" t="s">
        <v>96</v>
      </c>
      <c r="D84" s="72"/>
      <c r="E84" s="72"/>
      <c r="F84" s="72"/>
      <c r="G84" s="73"/>
      <c r="H84" s="72"/>
      <c r="I84" s="72"/>
      <c r="J84" s="79"/>
      <c r="K84" s="29"/>
    </row>
    <row r="85" spans="1:11" ht="13.5" thickBot="1" x14ac:dyDescent="0.25">
      <c r="A85" s="93">
        <f t="shared" si="7"/>
        <v>41557</v>
      </c>
      <c r="B85" s="80" t="s">
        <v>97</v>
      </c>
      <c r="C85" s="81" t="s">
        <v>98</v>
      </c>
      <c r="D85" s="81"/>
      <c r="E85" s="81"/>
      <c r="F85" s="81"/>
      <c r="G85" s="82"/>
      <c r="H85" s="81"/>
      <c r="I85" s="81"/>
      <c r="J85" s="83"/>
      <c r="K85" s="29"/>
    </row>
    <row r="86" spans="1:11" x14ac:dyDescent="0.2">
      <c r="A86" s="92"/>
    </row>
    <row r="87" spans="1:11" x14ac:dyDescent="0.2">
      <c r="A87" s="92"/>
    </row>
    <row r="88" spans="1:11" x14ac:dyDescent="0.2">
      <c r="A88" s="92"/>
    </row>
  </sheetData>
  <phoneticPr fontId="18" type="noConversion"/>
  <pageMargins left="0.7" right="0.7" top="0.75" bottom="0.75" header="0.3" footer="0.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Modbus Parameter</vt:lpstr>
      <vt:lpstr>Tabelle1</vt:lpstr>
    </vt:vector>
  </TitlesOfParts>
  <Company>KSB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bruefre1</dc:creator>
  <cp:lastModifiedBy>Huenten, Johannes</cp:lastModifiedBy>
  <dcterms:created xsi:type="dcterms:W3CDTF">2015-01-13T15:09:52Z</dcterms:created>
  <dcterms:modified xsi:type="dcterms:W3CDTF">2021-08-09T08:56:22Z</dcterms:modified>
</cp:coreProperties>
</file>